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680" windowHeight="7905"/>
  </bookViews>
  <sheets>
    <sheet name="Termo de Fomento" sheetId="5" r:id="rId1"/>
    <sheet name="Termo de Colaboração" sheetId="4" r:id="rId2"/>
  </sheets>
  <definedNames>
    <definedName name="_xlnm._FilterDatabase" localSheetId="0" hidden="1">'Termo de Fomento'!$A$3:$AG$53</definedName>
  </definedNames>
  <calcPr calcId="125725"/>
</workbook>
</file>

<file path=xl/calcChain.xml><?xml version="1.0" encoding="utf-8"?>
<calcChain xmlns="http://schemas.openxmlformats.org/spreadsheetml/2006/main">
  <c r="AE87" i="5"/>
  <c r="AE84"/>
  <c r="AE81"/>
  <c r="AE78"/>
  <c r="AE75"/>
  <c r="AE72"/>
  <c r="AE69"/>
  <c r="AE63"/>
  <c r="AE60"/>
  <c r="AE57"/>
  <c r="AE54"/>
  <c r="AE51"/>
  <c r="AE47"/>
  <c r="AE44"/>
  <c r="AE41"/>
  <c r="AE35"/>
  <c r="AE32"/>
  <c r="AB90"/>
  <c r="AD87" s="1"/>
  <c r="AD81"/>
  <c r="AD78"/>
  <c r="AD75"/>
  <c r="AB89"/>
  <c r="F34" i="4"/>
  <c r="J34"/>
  <c r="Z34"/>
  <c r="AB4" i="5"/>
  <c r="AD4" s="1"/>
  <c r="AE4"/>
  <c r="Y8"/>
  <c r="AB8"/>
  <c r="Y11"/>
  <c r="AB11"/>
  <c r="AB12" s="1"/>
  <c r="AB14"/>
  <c r="AB15"/>
  <c r="AB17"/>
  <c r="AB20"/>
  <c r="AB21" s="1"/>
  <c r="AB23"/>
  <c r="AB24" s="1"/>
  <c r="Y26"/>
  <c r="AB26" s="1"/>
  <c r="Y29"/>
  <c r="AB29" s="1"/>
  <c r="AB30" s="1"/>
  <c r="AB32"/>
  <c r="AD32"/>
  <c r="AD35"/>
  <c r="AB38"/>
  <c r="AD38"/>
  <c r="AD41"/>
  <c r="AD44"/>
  <c r="Y47"/>
  <c r="AD47" s="1"/>
  <c r="Y51"/>
  <c r="AD51" s="1"/>
  <c r="AB54"/>
  <c r="AD54"/>
  <c r="Y57"/>
  <c r="AD57" s="1"/>
  <c r="AD60"/>
  <c r="AB63"/>
  <c r="AD63"/>
  <c r="K66"/>
  <c r="AE66" s="1"/>
  <c r="K91"/>
  <c r="AD66"/>
  <c r="AD69"/>
  <c r="AB72"/>
  <c r="AD72" s="1"/>
  <c r="Y84"/>
  <c r="AB84" s="1"/>
  <c r="AD84" s="1"/>
  <c r="G91"/>
  <c r="AB9"/>
  <c r="AB58"/>
  <c r="AB18"/>
  <c r="AB48" l="1"/>
</calcChain>
</file>

<file path=xl/comments1.xml><?xml version="1.0" encoding="utf-8"?>
<comments xmlns="http://schemas.openxmlformats.org/spreadsheetml/2006/main">
  <authors>
    <author>ilka.jesus</author>
    <author>ivanildes.souza</author>
    <author>sudesb</author>
    <author>adriana.amaral</author>
    <author>Spm</author>
    <author>Home</author>
    <author>CBJ</author>
    <author>csilva</author>
  </authors>
  <commentList>
    <comment ref="O3" authorId="0">
      <text>
        <r>
          <rPr>
            <b/>
            <sz val="9"/>
            <color indexed="81"/>
            <rFont val="Tahoma"/>
            <family val="2"/>
          </rPr>
          <t>ilka.jesus: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9"/>
            <color indexed="81"/>
            <rFont val="Tahoma"/>
            <family val="2"/>
          </rPr>
          <t>ilka.jesus:</t>
        </r>
        <r>
          <rPr>
            <sz val="9"/>
            <color indexed="81"/>
            <rFont val="Tahoma"/>
            <family val="2"/>
          </rPr>
          <t xml:space="preserve">
Registrar a situação:
CUMPRIDO
CUMPRIDO PARCIALMENTE
NÃO CUMPRIDO
SUSPENSO EM VIRTUDE DA PANDEMIA.</t>
        </r>
      </text>
    </comment>
    <comment ref="Q3" authorId="0">
      <text>
        <r>
          <rPr>
            <b/>
            <sz val="9"/>
            <color indexed="81"/>
            <rFont val="Tahoma"/>
            <family val="2"/>
          </rPr>
          <t>ilka.jesus:</t>
        </r>
        <r>
          <rPr>
            <sz val="9"/>
            <color indexed="81"/>
            <rFont val="Tahoma"/>
            <family val="2"/>
          </rPr>
          <t xml:space="preserve">
registrar data de emissão dos relatórios e tipo s parcial/ final</t>
        </r>
      </text>
    </comment>
    <comment ref="R3" authorId="0">
      <text>
        <r>
          <rPr>
            <b/>
            <sz val="9"/>
            <color indexed="81"/>
            <rFont val="Tahoma"/>
            <family val="2"/>
          </rPr>
          <t>ilka.jesus:</t>
        </r>
        <r>
          <rPr>
            <sz val="9"/>
            <color indexed="81"/>
            <rFont val="Tahoma"/>
            <family val="2"/>
          </rPr>
          <t xml:space="preserve">
registrar data de envio e devolução do relatório homologado.
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ilka.jesus:</t>
        </r>
        <r>
          <rPr>
            <sz val="9"/>
            <color indexed="81"/>
            <rFont val="Tahoma"/>
            <family val="2"/>
          </rPr>
          <t xml:space="preserve">
Emitir parecer  parcial/ final referente a prestação de contas</t>
        </r>
      </text>
    </comment>
    <comment ref="G4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V4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Encaminhado ao Gestor para conhecimento da pendências.</t>
        </r>
      </text>
    </comment>
    <comment ref="X4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Not.159/20 de 29/10/20
1º Res. Not.159/20 de 27/11/20
2º Res. Not.159/20 de 02/03/21
3º Res. Not.159/20 de 23/03/21</t>
        </r>
      </text>
    </comment>
    <comment ref="Y4" authorId="3">
      <text>
        <r>
          <rPr>
            <b/>
            <sz val="9"/>
            <color indexed="81"/>
            <rFont val="Tahoma"/>
            <family val="2"/>
          </rPr>
          <t>adriana.amaral:</t>
        </r>
        <r>
          <rPr>
            <sz val="9"/>
            <color indexed="81"/>
            <rFont val="Tahoma"/>
            <family val="2"/>
          </rPr>
          <t xml:space="preserve">
O prazo de vigência deste Termo de Fomento será de</t>
        </r>
        <r>
          <rPr>
            <b/>
            <sz val="9"/>
            <color indexed="81"/>
            <rFont val="Tahoma"/>
            <family val="2"/>
          </rPr>
          <t xml:space="preserve"> 30 (trinta) dias</t>
        </r>
        <r>
          <rPr>
            <sz val="9"/>
            <color indexed="81"/>
            <rFont val="Tahoma"/>
            <family val="2"/>
          </rPr>
          <t xml:space="preserve"> contados a partir da data de sua assinatura, podendo ser prorrogado por até 60 (sessenta) dias, mediante termo aditivo.</t>
        </r>
      </text>
    </comment>
    <comment ref="Z4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069.1484.2020.0000159-13</t>
        </r>
      </text>
    </comment>
    <comment ref="C5" authorId="3">
      <text>
        <r>
          <rPr>
            <b/>
            <sz val="9"/>
            <color indexed="81"/>
            <rFont val="Tahoma"/>
            <family val="2"/>
          </rPr>
          <t>adriana.amaral:</t>
        </r>
        <r>
          <rPr>
            <sz val="9"/>
            <color indexed="81"/>
            <rFont val="Tahoma"/>
            <family val="2"/>
          </rPr>
          <t xml:space="preserve">
Processo: </t>
        </r>
        <r>
          <rPr>
            <b/>
            <sz val="9"/>
            <color indexed="81"/>
            <rFont val="Tahoma"/>
            <family val="2"/>
          </rPr>
          <t>069.1484.2020.0000159-13</t>
        </r>
      </text>
    </comment>
    <comment ref="H5" authorId="3">
      <text>
        <r>
          <rPr>
            <b/>
            <sz val="9"/>
            <color indexed="81"/>
            <rFont val="Tahoma"/>
            <family val="2"/>
          </rPr>
          <t>adriana.amaral:</t>
        </r>
        <r>
          <rPr>
            <sz val="9"/>
            <color indexed="81"/>
            <rFont val="Tahoma"/>
            <family val="2"/>
          </rPr>
          <t xml:space="preserve">
Dotação Orçamentária: Unidade Gestora 0001/ Destinação 0246/ PAOE 5779/ Natureza da Despesa 335041.</t>
        </r>
      </text>
    </comment>
    <comment ref="Z8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069.1465.2019.0002365-99
PORTARIA N° 31/2020</t>
        </r>
      </text>
    </comment>
    <comment ref="C9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069.1465.2019.0002365-99.</t>
        </r>
      </text>
    </comment>
    <comment ref="H9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Dotação Orçamentária: Função 27/ Subfunção 812/ Programa 308/ Destinação 0100/ PAOE 5793/ Região Planejamento 9900/ Natureza da Despesa 335041.</t>
        </r>
      </text>
    </comment>
    <comment ref="Z9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069.1465.2019.0002365-99
PORTARIA Nº 75/2020</t>
        </r>
      </text>
    </comment>
    <comment ref="Z10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069.1465.2019.0002365-99</t>
        </r>
      </text>
    </comment>
    <comment ref="AB10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PORTARIA N° 34 DE 15 DE MARÇO DE 2021
O Diretor Geral da Superintendência dos Desportos do Estado da Bahia, no uso de suas atribuições, tendo em vista o disposto no  processo 069.1465.2019.0002365-99 e considerando o ato expresso e motivado do Diretor Geral desta Autarquia, consignado no Ofício nº 128/2021 (doc. SEI nº 00027835533), no tocante à dissolução do pacto em apreço, tendo em vista a impossibilidade de execução do seu objeto em razão dos impactos causados pela COVID-19, RESOLVE: Art. 1º - Rescindir Unilateralmente o Termo de Fomento nº 02/2020, celebrado com a COOPERATIVA DE APOIO TECNOLÓGICO, GESTÃO E DESENVOLVIMENTO SOCIAL - COOPAT, com fundamento no art. 42, inciso XVI, da Lei Federal nº 13.019/2014 c/c a Cláusula Décima Primeira, I, b, do referido instrumento de parceria. Art. 2º - Esta Portaria entra em vigor na data de sua publicação.
Vicente José de Lima Neto, Diretor Geral da SUDESB</t>
        </r>
      </text>
    </comment>
    <comment ref="Z11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069.1465.2019.0002400-14
PORTARIA N° 31/2020</t>
        </r>
      </text>
    </comment>
    <comment ref="C12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069.1465.2019.0002400-14</t>
        </r>
      </text>
    </comment>
    <comment ref="H12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Dotação Orçamentária: Função 27/ Subfunção 812/ Programa 308/ Destinação 0100/ PAOE 5793/ Região Planejamento 9900/ Natureza da Despesa 335041.</t>
        </r>
      </text>
    </comment>
    <comment ref="Z12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069.1465.2019.0002400-14
PORTARIA Nº 75/2020</t>
        </r>
      </text>
    </comment>
    <comment ref="AB13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PORTARIA N° 38 DE 15 DE MARÇO DE 2021
O Diretor Geral da Superintendência dos Desportos do Estado da Bahia, no uso de suas atribuições e tendo em vista o disposto no processo 069.1465.2019.0002400-14, considerando o ato expresso e motivado do Diretor Geral desta Autarquia, consignado no Ofício nº 126/2021 (doc. SEI nº 00027832726), no tocante à dissolução do pacto em apreço, tendo em vista a impossibilidade de execução do seu objeto em razão dos impactos causados pela COVID-19, RESOLVE: Art. 1º -  Rescindir Unilateralmente o Termo de Fomento nº 05/2020, celebrado com o INSTITUTO DE APOIO TECNOLÓGICO, GESTÃO E DESENVOLVIMENTO SOCIAL - IADES, com fundamento no art. 42, inciso XVI, da Lei Federal nº 13.019/2014 c/c a Cláusula Décima Primeira, I, b, do referido instrumento de parceria. Art. 2º - Esta Portaria entra em vigor na data de sua publicação.
Vicente José de Lima Neto, Diretor Geral da SUDESB</t>
        </r>
      </text>
    </comment>
    <comment ref="Z14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069.1465.2019.0002404-30
PORTARIA N° 30/20</t>
        </r>
      </text>
    </comment>
    <comment ref="C15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069.1465.2019.0002404-30. </t>
        </r>
      </text>
    </comment>
    <comment ref="H15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 Dotação Orçamentária: Função 27/ Subfunção 812/ Programa 308/ Destinação 0100/ PAOE 5793/ Região Planejamento 9900/ Natureza da Despesa 335041.</t>
        </r>
      </text>
    </comment>
    <comment ref="Z15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069.1465.2019.0002404-30
PORTARIA Nº 75/2020</t>
        </r>
      </text>
    </comment>
    <comment ref="Z16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 069.1465.2019.0002404-30</t>
        </r>
      </text>
    </comment>
    <comment ref="AB16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PORTARIA N° 37 DE 15 DE MARÇO DE 2021
O Diretor Geral da Superintendência dos Desportos do Estado da Bahia, no uso de suas atribuições e  tendo em vista o disposto no processo 069.1465.2019.0002404-30, considerando o ato expresso e motivado do Diretor Geral desta Autarquia, consignado no Ofício nº 127/2021 (doc. SEI nº 00027834050), no tocante à dissolução do pacto em apreço, tendo em vista a impossibilidade de execução do seu objeto em razão dos impactos causados pela COVID-19, RESOLVE: Art. 1º - Rescindir Unilateralmente o Termo de Fomento nº 03/2020, celebrado com o INSTITUTO DE APOIO TECNOLÓGICO, GESTÃO E DESENVOLVIMENTO SOCIAL - IADES, com fundamento no art. 42, inciso XVI, da Lei Federal nº 13.019/2014 c/c a Cláusula Décima Primeira, I, b, do referido instrumento de parceria. Art. 2º - Esta Portaria entra em vigor na data de sua publicação.
Vicente José de Lima Neto, Diretor Geral da SUDESB
 </t>
        </r>
      </text>
    </comment>
    <comment ref="Z17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069.1465.2019.0002424-83
PORTARIA N° 30/20</t>
        </r>
      </text>
    </comment>
    <comment ref="C18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069.1465.2019.0002424-83</t>
        </r>
      </text>
    </comment>
    <comment ref="H18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Dotação Orçamentária: Função 27/ Subfunção 812/ Programa 308/ Destinação 0100/ PAOE 5793/ Região Planejamento 9900/ Natureza da Despesa 335041.</t>
        </r>
      </text>
    </comment>
    <comment ref="Z18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069.1465.2019.0002424-83
PORTARIA Nº 75/2020</t>
        </r>
      </text>
    </comment>
    <comment ref="Z19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 069.1465.2019.0002424-83</t>
        </r>
      </text>
    </comment>
    <comment ref="AB19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PORTARIA N° 36 DE 15 DE MARÇO DE 2021
O Diretor Geral da Superintendência dos Desportos do Estado da Bahia, no uso de suas atribuições e tendo em vista o disposto no processo 069.1465.2019.0002424-83, considerando o ato expresso e motivado do Diretor Geral desta Autarquia, consignado no Ofício nº 129/2021 (doc. SEI nº 00027836532), no tocante à dissolução do pacto em apreço, tendo em vista a impossibilidade de execução do seu objeto em razão dos impactos causados pela COVID-19, RESOLVE: Art. 1º - Rescindir Unilateralmente o Termo de Fomento nº 04/2020, celebrado com o INSTITUTO DE APOIO TECNOLÓGICO, GESTÃO E DESENVOLVIMENTO SOCIAL - IADES, com fundamento no art. 42, inciso XVI, da Lei Federal nº 13.019/2014 c/c a Cláusula Décima Primeira, I, b, do referido instrumento de parceria. Art. 2º - Esta Portaria entra em vigor na data de sua publicação.
Vicente José de Lima Neto, Diretor Geral da SUDESB</t>
        </r>
      </text>
    </comment>
    <comment ref="Z20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069.1465.2019.0002423-01
PORTARIA N° 30/20</t>
        </r>
      </text>
    </comment>
    <comment ref="C21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069.1465.2019.0002423-01. </t>
        </r>
      </text>
    </comment>
    <comment ref="H21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 Dotação Orçamentária: Função 27/ Subfunção 812/ Programa 308/ Destinação 0100/ PAOE 5793/ Região Planejamento 9900/ Natureza da Despesa 335041.</t>
        </r>
      </text>
    </comment>
    <comment ref="Z21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069.1465.2019.0002423-01
PORTARIA Nº 75/2020</t>
        </r>
      </text>
    </comment>
    <comment ref="Z22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 069.1465.2019.0002423-01</t>
        </r>
      </text>
    </comment>
    <comment ref="AB22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PORTARIA N° 35 DE 15 DE MARÇO DE 2021
O Diretor Geral da Superintendência dos Desportos do Estado da Bahia no uso de suas atribuições e  tendo em vista o disposto no processo 069.1465.2019.0002423-01, considerando o ato expresso e motivado do Diretor Geral desta Autarquia, consignado no Ofício nº 131/2021 (doc. SEI nº 00027867179), no tocante à dissolução do pacto em apreço, tendo em vista a impossibilidade de execução do seu objeto em razão dos impactos causados pela COVID-19, RESOLVE: Art. 1º - Rescindir Unilateralmente o Termo de Fomento nº 06/2020, celebrado com a COOPERATIVA DE APOIO TECNOLÓGICO, GESTÃO E DESENVOLVIMENTO SOCIAL - COOPAT, com fundamento no art. 42, inciso XVI, da Lei Federal nº 13.019/2014 c/c a Cláusula Décima Primeira, I, b, do referido instrumento de parceria. Art. 2º - Esta Portaria entra em vigor na data de sua publicação.
Vicente José de Lima Neto, Diretor Geral da SUDESB
 </t>
        </r>
      </text>
    </comment>
    <comment ref="Z23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069.1465.2019.0002433-74
PORTARIA N° 30/20</t>
        </r>
      </text>
    </comment>
    <comment ref="C24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069.1465.2019.0002433-74</t>
        </r>
      </text>
    </comment>
    <comment ref="H24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Dotação Orçamentária: Função 27/ Subfunção 812/ Programa 308/ Destinação 0100/ PAOE 5793/ Região Planejamento 9900/ Natureza da Despesa 335041.</t>
        </r>
      </text>
    </comment>
    <comment ref="Z24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069.1465.2019.0002433-74
PORTARIA Nº 75/2020</t>
        </r>
      </text>
    </comment>
    <comment ref="Z25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 069.1465.2019.0002433-74</t>
        </r>
      </text>
    </comment>
    <comment ref="AB25" authorId="4">
      <text>
        <r>
          <rPr>
            <b/>
            <sz val="9"/>
            <color indexed="81"/>
            <rFont val="Tahoma"/>
            <family val="2"/>
          </rPr>
          <t>Spm:</t>
        </r>
        <r>
          <rPr>
            <sz val="9"/>
            <color indexed="81"/>
            <rFont val="Tahoma"/>
            <family val="2"/>
          </rPr>
          <t xml:space="preserve">
PORTARIA N° 33 DE 15 DE MARÇO DE 2021
O Diretor Geral da Superintendência dos Desportos do Estado da Bahia no uso de suas atribuições e tendo  em vista o disposto no processo 069.1465.2019.0002433-74 e considerando  o ato expresso e motivado do Diretor Geral desta Autarquia, consignado no Ofício nº 119/2021 (doc. SEI nº 00027786946), no tocante à dissolução do pacto em apreço, tendo em vista a impossibilidade de execução do seu objeto em razão dos impactos causados pela COVID-19, RESOLVE: Art. 1º - Rescindir Unilateralmente o Termo de Fomento nº 07/2020, celebrado com a COOPERATIVA DE APOIO TECNOLÓGICO, GESTÃO E DESENVOLVIMENTO SOCIAL - COOPAT, com fundamento no art. 42, inciso XVI, da Lei Federal nº 13.019/2014 c/c a Cláusula Décima Primeira, I, b, do referido instrumento de parceria. Art. 2º - Esta Portaria entra em vigor na data de sua publicação.
Vicente José de Lima Neto, Diretor Geral da SUDESB</t>
        </r>
      </text>
    </comment>
    <comment ref="Z26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069.1486.2020.0001456-84</t>
        </r>
      </text>
    </comment>
    <comment ref="C27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069.1465.2020.0000409-80.</t>
        </r>
      </text>
    </comment>
    <comment ref="H27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 Dotação Orçamentária: Unidade Gestora 0001/ Função 27/ Subfunção 811/ Destinação do Recurso 0.246/ PAOE 5779/ Natureza da Despesa 33.50.41.</t>
        </r>
      </text>
    </comment>
    <comment ref="AB27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Resumo do Termo de Rescisão Amigável ao Termo de Fomento nº 09/2020
Processo: 069.1465.2020.0000409-80. Partes: SUDESB e FEDERAÇÃO BAIANA DE ORIENTAÇÃO - FBO.  Da Rescisão - Rescisão Amigável do Termo de Fomento n.º 09/2020, cujo objeto consiste no projeto “XVIII CAMPEONATO BAIANO DE ORIENTAÇÃO - CAMBO e X COPA NORDESTE DE ORIENTAÇÃO - COPANE”. Da Quitação - As partes conferem quitação geral e irrevogável às obrigações assumidas, seja a que título for. Data: 13/10/2020. Assinaturas: Vicente José de Lima Neto, Diretor Geral da SUDESB e Edergilson Mendonça de Oliveira, Representante Legal da FBO.
</t>
        </r>
      </text>
    </comment>
    <comment ref="G29" authorId="2">
      <text>
        <r>
          <rPr>
            <b/>
            <sz val="9"/>
            <color indexed="81"/>
            <rFont val="Tahoma"/>
            <family val="2"/>
          </rPr>
          <t xml:space="preserve">sudesb:
DOE 01/05/20
</t>
        </r>
        <r>
          <rPr>
            <sz val="9"/>
            <color indexed="81"/>
            <rFont val="Tahoma"/>
            <family val="2"/>
          </rPr>
          <t xml:space="preserve">
Após a publicação do ato normativo estadual que declare o fim do Estado de Calamidade em todo o território baiano, instituído a partir do Decreto Estadual nº 19.626 de 09/04/2020, no prazo e condições constantes deste instrumento a importância global estimada em R$ 170.100,00 (cento e setenta mil e cem reais), de acordo com o cronograma de desembolso constante no Plano de Trabalho por conta dos recursos da Dotação Orçamentária a seguir especificada:”</t>
        </r>
      </text>
    </comment>
    <comment ref="Z29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Processo: 069.1459.2020.0000783-19.</t>
        </r>
      </text>
    </comment>
    <comment ref="AB29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Resumo do Primeiro Termo Aditivo ao Termo de Fomento  nº 10/2020
Processo: 069.1459.2020.0000783-19. Partes: SUDESB e FEDERAÇÃO BAIANA DE CICLISMO - FBC. DA ALTERAÇÃO: Fica alterada a Cláusula Segunda do Termo de Fomento n.º 10/2020, podendo ser prorrogado por até 127 (cento e vinte e sete dias). DA PRORROGAÇÃO DE PRAZO: Fica prorrogado o prazo vigência do Termo de Fomento nº 10/2020, por mais 127 (cento e vinte e sete) dias. DA ALTERAÇÃO DA DATA DE EXECUÇÃO DO PROJETO: Fica alterada a data da execução para 04/09/2020 a 06/09/2020. DA ALTERAÇÃO DA FORMA DE REPASSE DOS RECURSOS FINANCEIROS: Altera-se a Cláusula Terceira do Termo de Fomento nº 10/2020, para fazer constar a seguinte redação: “Pela execução do objeto deste Termo de Fomento, a SUDESB repassará à FEDERAÇÃO BAIANA DE CILISMO - FBC, após a publicação do ato normativo estadual que declare o fim do Estado de Calamidade em todo o território baiano, instituído a partir do Decreto Estadual nº 19.626 de 09/04/2020, no prazo e condições constantes deste instrumento a importância global estimada em R$ 170.100,00 (cento e setenta mil e cem reais), de acordo com o cronograma de desembolso constante no Plano de Trabalho por conta dos recursos da Dotação Orçamentária a seguir especificada:”. Data: 30/04/2020. Assinaturas: Vicente José de Lima Neto, Diretor Geral da SUDESB e  Orlando Carl Schmidt Junior, Representante Legal da FBC.</t>
        </r>
      </text>
    </comment>
    <comment ref="C30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069.1484.2020.0000440-00. </t>
        </r>
      </text>
    </comment>
    <comment ref="H30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Dotação Orçamentária: Unidade Gestora 0001/ Destinação do Recurso 0.246/ PAOE 5779/ Natureza da Despesa 33.50.41.</t>
        </r>
      </text>
    </comment>
    <comment ref="Z30" authorId="1">
      <text>
        <r>
          <rPr>
            <b/>
            <sz val="9"/>
            <color indexed="81"/>
            <rFont val="Tahoma"/>
            <family val="2"/>
          </rPr>
          <t>ivanildes.souza:
 Processo nº 069.1484.2020.0000440-00</t>
        </r>
        <r>
          <rPr>
            <sz val="9"/>
            <color indexed="81"/>
            <rFont val="Tahoma"/>
            <family val="2"/>
          </rPr>
          <t xml:space="preserve">
PORTARIA Nº 50/2020</t>
        </r>
      </text>
    </comment>
    <comment ref="AB31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Resumo do Termo de Rescisão Amigável ao Termo de Fomento nº 10/2020
Processo: 069.1484.2020.0000440-00. Partes: SUDESB e FEDERAÇÃO BAIANA DE CICLISMO - FBC.  Da Rescisão - Rescisão Amigável do Termo de Fomento n.º 10/2020, cujo objeto consiste no projeto “SUBA 100M DE MTB XCM”, com fundamento na Cláusula Décima Primeira do Referido Instrumento c/c arts. 42, inciso XVI e 52, da Lei 13.019/2014. Da Quitação - As partes conferem quitação geral e irrevogável às obrigações assumidas, seja a que título for. Data: 18/12/2020. Assinaturas: Vicente José de Lima Neto, Diretor Geral da SUDESB e Orlando Carl Schmidt Junior, Representante Legal da FBC. </t>
        </r>
      </text>
    </comment>
    <comment ref="E32" authorId="6">
      <text>
        <r>
          <rPr>
            <b/>
            <sz val="9"/>
            <color indexed="81"/>
            <rFont val="Tahoma"/>
            <family val="2"/>
          </rPr>
          <t>CBJ:</t>
        </r>
        <r>
          <rPr>
            <sz val="9"/>
            <color indexed="81"/>
            <rFont val="Tahoma"/>
            <family val="2"/>
          </rPr>
          <t xml:space="preserve">
Inexigibilidade de chamamento público por inviabilidade de competição da citada Federação, conforme acima previsto legalmente, tendo em vista que a mesma constitui entidade especifica representativa do Estado na modalidade esportiva  no projeto em questão.
As metas, portanto, só podem ser realizadas pela FBG, que é a única entidade com Exclusividade e reconhecida pela Confederação Brasileira de Ginástica - CBG, conforme Declaração DOC. SEI nº 00019030291.</t>
        </r>
      </text>
    </comment>
    <comment ref="G32" authorId="6">
      <text>
        <r>
          <rPr>
            <b/>
            <sz val="9"/>
            <color indexed="81"/>
            <rFont val="Tahoma"/>
            <family val="2"/>
          </rPr>
          <t>CBJ: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V32" authorId="6">
      <text>
        <r>
          <rPr>
            <b/>
            <sz val="9"/>
            <color indexed="81"/>
            <rFont val="Tahoma"/>
            <family val="2"/>
          </rPr>
          <t>CBJ:</t>
        </r>
        <r>
          <rPr>
            <sz val="9"/>
            <color indexed="81"/>
            <rFont val="Tahoma"/>
            <family val="2"/>
          </rPr>
          <t xml:space="preserve">
Regular 30/03/21</t>
        </r>
      </text>
    </comment>
    <comment ref="Z32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069.1484.2020.0000992-46
PORTARIA N° 29/20</t>
        </r>
      </text>
    </comment>
    <comment ref="C33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Processo: 069.1484.2020.0000992-46</t>
        </r>
      </text>
    </comment>
    <comment ref="H33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Dotação Orçamentária: Unidade Gestora 0001/ Destinação do Recurso 0246/ PAOE 5779/ Natureza da Despesa 335041.</t>
        </r>
      </text>
    </comment>
    <comment ref="G35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Z35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069.1465.2020.0001561-80</t>
        </r>
      </text>
    </comment>
    <comment ref="AB35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 ALTERAÇÃO: Fica alterado o Parágrafo Primeiro da Cláusula Terceira do Termo de Fomento nº 18/2020, para fazer constar, em sua parte final, a seguinte redação: “(...) em conta bancária específica e exclusiva no Banco Caixa Econômica Federal, agência nº 2218, operação nº 003, conta corrente nº 4.089-0, vinculada a este termo”.</t>
        </r>
      </text>
    </comment>
    <comment ref="C36" authorId="7">
      <text>
        <r>
          <rPr>
            <b/>
            <sz val="8"/>
            <color indexed="81"/>
            <rFont val="Tahoma"/>
            <family val="2"/>
          </rPr>
          <t>csilva:</t>
        </r>
        <r>
          <rPr>
            <sz val="8"/>
            <color indexed="81"/>
            <rFont val="Tahoma"/>
            <family val="2"/>
          </rPr>
          <t xml:space="preserve">
Processo: 069.1480.2020.0001375-99.</t>
        </r>
      </text>
    </comment>
    <comment ref="H36" authorId="7">
      <text>
        <r>
          <rPr>
            <b/>
            <sz val="8"/>
            <color indexed="81"/>
            <rFont val="Tahoma"/>
            <family val="2"/>
          </rPr>
          <t>csilva:</t>
        </r>
        <r>
          <rPr>
            <sz val="8"/>
            <color indexed="81"/>
            <rFont val="Tahoma"/>
            <family val="2"/>
          </rPr>
          <t xml:space="preserve">
Dotação Orçamentária: Unidade Gestora 0001/ Destinação do Recurso 0246/ Função 27/ Sub-função 812/ Programa 308/ Região Planejamento 9900/ PAOE 5793/ Natureza da Despesa 335041.</t>
        </r>
      </text>
    </comment>
    <comment ref="Z36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069.1459.2020.0002106-16</t>
        </r>
      </text>
    </comment>
    <comment ref="Z38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069.1465.2019.0002473-61
PORTARIA Nº 52/2020</t>
        </r>
      </text>
    </comment>
    <comment ref="C39" authorId="1">
      <text>
        <r>
          <rPr>
            <b/>
            <sz val="9"/>
            <color indexed="81"/>
            <rFont val="Segoe UI"/>
            <family val="2"/>
          </rPr>
          <t>ivanildes.souza:</t>
        </r>
        <r>
          <rPr>
            <sz val="9"/>
            <color indexed="81"/>
            <rFont val="Segoe UI"/>
            <family val="2"/>
          </rPr>
          <t xml:space="preserve">
Processo: 069.1465.2019.0002473-61</t>
        </r>
      </text>
    </comment>
    <comment ref="H39" authorId="1">
      <text>
        <r>
          <rPr>
            <b/>
            <sz val="9"/>
            <color indexed="81"/>
            <rFont val="Segoe UI"/>
            <family val="2"/>
          </rPr>
          <t>ivanildes.souza:</t>
        </r>
        <r>
          <rPr>
            <sz val="9"/>
            <color indexed="81"/>
            <rFont val="Segoe UI"/>
            <family val="2"/>
          </rPr>
          <t xml:space="preserve">
 Dotação Orçamentária: Unidade Gestora 0001/ Função 27/ Sub-função 128/ Programa 308/ Destinação 0.100.000000/ PAOE 5644/ Região Planejamento 7800/ Natureza Despesa 335041</t>
        </r>
      </text>
    </comment>
    <comment ref="Z39" authorId="4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Processo: 069.1465.2019.0002473-61. </t>
        </r>
      </text>
    </comment>
    <comment ref="AB39" authorId="4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Resumo do Termo de Rescisão Amigável do Termo de Fomento nº 12/2020
Processo: 069.1465.2019.0002473-61. Partes: SUDESB e FEDERAÇÃO DAS ENTIDADES NÃO GOVERNAMENTAIS DE LAURO DE FREITAS. Objeto: Rescisão Amigável do Termo de Fomento nº 12/2020, cujo objeto consiste no Projeto “Curso de Arbitragem em Futebol”, no município de Lauro de Freitas, Bahia, com fundamento na Cláusula Décima Primeira do Referido Instrumento c/c arts. 42, inciso XVI e 52, da Lei 13.019/2014. Data: 19/02/2021. Assinam: Vicente José de Lima Neto, Diretor Geral da SUDESB e Alcione Salette Zanca, Representante Legal da OSC.
</t>
        </r>
      </text>
    </comment>
    <comment ref="G41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V41" authorId="4">
      <text>
        <r>
          <rPr>
            <b/>
            <sz val="9"/>
            <color indexed="81"/>
            <rFont val="Tahoma"/>
            <family val="2"/>
          </rPr>
          <t xml:space="preserve">Sudesb:
</t>
        </r>
        <r>
          <rPr>
            <sz val="9"/>
            <color indexed="81"/>
            <rFont val="Tahoma"/>
            <family val="2"/>
          </rPr>
          <t xml:space="preserve">Regular 26/02/21
</t>
        </r>
      </text>
    </comment>
    <comment ref="C42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Processo: 069.1484.2020.0001426-05</t>
        </r>
      </text>
    </comment>
    <comment ref="H42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 Dotação Orçamentária: Unidade Gestora 0001/ Destinação do Recurso 0246/ PAOE 5779/ Natureza Despesa 3.3.50.41.</t>
        </r>
      </text>
    </comment>
    <comment ref="G44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Z44" authorId="7">
      <text>
        <r>
          <rPr>
            <b/>
            <sz val="8"/>
            <color indexed="81"/>
            <rFont val="Tahoma"/>
            <family val="2"/>
          </rPr>
          <t>csilva:</t>
        </r>
        <r>
          <rPr>
            <sz val="8"/>
            <color indexed="81"/>
            <rFont val="Tahoma"/>
            <family val="2"/>
          </rPr>
          <t xml:space="preserve">
Processo nº 069.1465.2020.0001830-71</t>
        </r>
      </text>
    </comment>
    <comment ref="AB44" authorId="7">
      <text>
        <r>
          <rPr>
            <b/>
            <sz val="8"/>
            <color indexed="81"/>
            <rFont val="Tahoma"/>
            <family val="2"/>
          </rPr>
          <t>nildes:</t>
        </r>
        <r>
          <rPr>
            <sz val="8"/>
            <color indexed="81"/>
            <rFont val="Tahoma"/>
            <family val="2"/>
          </rPr>
          <t xml:space="preserve">
Resumo do Termo de Apostilamento nº 07/2020 ao Termo de Fomento nº 21/2020
Processo: 069.1465.2020.0001830-71. Com base nos artigos 55 e 57, da Lei Federal nº 13.019/2014, resolve a SUDESB, apostilar a alteração do quantitativo do (item k), objeto 2.2.4.2 Logística - Coordenadores de Modalidades na tabela de Receita e Despesas do Plano de Trabalho, formalizado através do Termo de Fomento nº 021/2020, Processo nº 069.1484.2020.0001592-49, celebrado com a Federação Baiana de Orientação - FBO, tendo por objeto apoio financeiro para fazer frente às despesas com o projeto “CAMPEONATO BRASILEIRO DE ORIENTAÇÃO SPRINT VIRTUAL - PRE - O” para :
2.2.4.2
Logística - Coordenadores de Modalidades
4
1.000,00
4.000,00
</t>
        </r>
      </text>
    </comment>
    <comment ref="C45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Processo: 069.1484.2020.0001592-49</t>
        </r>
      </text>
    </comment>
    <comment ref="H45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Dotação Orçamentária: Unidade Gestora 0001/ Destinação do Recurso 0246/ PAOE 5779/ Natureza Despesa 3.3.50.41.</t>
        </r>
      </text>
    </comment>
    <comment ref="D47" authorId="2">
      <text>
        <r>
          <rPr>
            <b/>
            <sz val="9"/>
            <color indexed="81"/>
            <rFont val="Tahoma"/>
            <family val="2"/>
          </rPr>
          <t xml:space="preserve">sudesb:
</t>
        </r>
        <r>
          <rPr>
            <sz val="9"/>
            <color indexed="81"/>
            <rFont val="Tahoma"/>
            <family val="2"/>
          </rPr>
          <t xml:space="preserve">
Resumo do Termo de Apostilamento nº 08/2020 ao Termo de Fomento nº 23/2020.
Processo: 069.1480.2020.0001711-85. Com base nos artigos 135 e 146, combinado com o art. 143 da Lei 9.433/2005, resolve a SUDESB, apostilar o Termo de Fomento nº 23/2020, celebrado com a FEDERAÇÃO BAIANA DE JUDÔ - FEBAJU, modificando a Dotação Orçamentária para PAOE 5644/ Natureza da Despesa 3.3.50.41/ Destinação 0246, ficando mantidas e ratificadas as demais cláusulas e condições do citado Termo. Data: 20/10/2020. Assinatura: Vicente José de Lima Neto, Diretor Geral da SUDESB. 
 </t>
        </r>
      </text>
    </comment>
    <comment ref="G47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AB47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Resumo do Termo de Apostilamento nº 08/2020 ao Termo de Fomento nº 23/2020.
Processo: 069.1480.2020.0001711-85. Com base nos artigos 135 e 146, combinado com o art. 143 da Lei 9.433/2005, resolve a SUDESB, apostilar o Termo de Fomento nº 23/2020, celebrado com a FEDERAÇÃO BAIANA DE JUDÔ - FEBAJU, modificando a Dotação Orçamentária para PAOE 5644/ Natureza da Despesa 3.3.50.41/ Destinação 0246, ficando mantidas e ratificadas as demais cláusulas e condições do citado Termo. Data: 20/10/2020. Assinatura: Vicente José de Lima Neto, Diretor Geral da SUDESB. 
 </t>
        </r>
      </text>
    </comment>
    <comment ref="C48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Processo: 069.1480.2020.0001711-85.</t>
        </r>
      </text>
    </comment>
    <comment ref="H48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Dotação Orçamentária: Unidade Gestora 21.301/ Destinação do Recurso 0246/ PAOE 5793/ Natureza da Despesa 335041.</t>
        </r>
      </text>
    </comment>
    <comment ref="Z48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069.1480.2020.0001711-85</t>
        </r>
      </text>
    </comment>
    <comment ref="AB49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Superintendência dos Desportos
do Estado da Bahia – SUDESB
Resumo do Termo de Apostilamento nº 05/2021 ao Termo de Fomento nº 23/2020
Processo: 069.1480.2021.0000061-69. Com base no art. 57, da Lei nº 13.019/2014, resolve a SUDESB, apostilar a alteração no Plano de Trabalho do Termo de Fomento nº 23/2020, celebrado com a Federação Baiana de Judô - FEBAJU, conforme discriminação abaixo:
TERMO DE FOMENTO
 ENTIDADE
 PROCESSO
23/2020
Federação Baiana de Judô - FEBAJU
069.1480.2021.0000061-69
Fica alterado o item referente à ação 1. Realizar o Projeto Curso de Capacitação para Professores de Judô EAD.
Critérios de Aceitação: Realizar um curso no período de 17/10/2020 a 30/01/2021, dividido em 06 (seis) módulos com temas voltados para gestão no cenário pós-pandemia COVID-19, visando atender aproximadamente a 300(trezentos) professores da modalidade de Judô, 100% EAD, com plataforma virtual destinada a realização do curso, com inscrições gratuitas.
Os itens 08 e 09 do Cronograma de execução foram alterados para:
Realização do Módulo VI - 10 a 16/01/2021.
Realização do Fórum Estratégias para a superação do Judô Baiano Pós COVID-19 - 30/01/2021.</t>
        </r>
      </text>
    </comment>
    <comment ref="D51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Parcela única, após a publicação do Termo de Fomento no Diário Oficial do Estado,</t>
        </r>
      </text>
    </comment>
    <comment ref="G51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C52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Processo: 069.1484.2020.0001781-11</t>
        </r>
      </text>
    </comment>
    <comment ref="H52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Dotação Orçamentária: Unidade Gestora 0001/ Destinação do Recurso 0246/ PAOE 5779/ Natureza Despesa 3.3.50.41. </t>
        </r>
      </text>
    </comment>
    <comment ref="G54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Z54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069.1484.2020.0001782-01
PORTARIA Nº 67/2020</t>
        </r>
      </text>
    </comment>
    <comment ref="C55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069.1484.2020.0001782-01</t>
        </r>
      </text>
    </comment>
    <comment ref="H55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Dotação Orçamentária: Unidade Gestora 0001/ Destinação do Recurso 0246/ PAOE 5779/ Natureza Despesa 3.3.50.41.</t>
        </r>
      </text>
    </comment>
    <comment ref="D57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Alteração do período de execução através do 1º Termo Aditivo.</t>
        </r>
      </text>
    </comment>
    <comment ref="G57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Após a publicação do Termo de Fomento no Diário Oficial do Estado.</t>
        </r>
      </text>
    </comment>
    <comment ref="AB57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Resumo do Termo de Apostilamento ao Termo de Fomento nº 16/2020
Processo: 069.1484.2020.0002310-21. Com fundamento no art. 57, da Lei nº 13.019/2014, de 31/07/2014, RESOLVE expedir a presente APOSTILA ao Plano de Trabalho integrante do TERMO DE FOMENTO Nº 016/2020, celebrado com a ASSOCIAÇÃO DE BICICROSS DE SALVADOR - ABS, por meio do processo 069.1484.2020.0000793-00, alterando o item referente à Ação 1. Realização do Objeto CIRCUITO DE BMX - Critério de Aceitação: Campeonato Baiano BMX em 03 etapas: no dia 20/12/2020 na Pista Tertuliano Torres localizada na Praia do Corsário em Salvador - BA; dia 24/01/2021 na Pista de BMX localizada em Camaçari - Ba; 07/02/2021 na Pista de BMX localizada em Itaberaba - BA. Data: 11/12/2020. Assinatura: Vicente José de Lima Neto - Diretor Geral da SUDESB. 
 </t>
        </r>
      </text>
    </comment>
    <comment ref="C58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Processo: 069.1484.2020.0000793-00.</t>
        </r>
      </text>
    </comment>
    <comment ref="H58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Dotação Orçamentária: Unidade Gestora 0001/ Fonte 0.100.000000/ Projeto-Atividade 5779/ Elemento Despesa 3.3.50.41.</t>
        </r>
      </text>
    </comment>
    <comment ref="Z58" authorId="6">
      <text>
        <r>
          <rPr>
            <b/>
            <sz val="9"/>
            <color indexed="81"/>
            <rFont val="Tahoma"/>
            <family val="2"/>
          </rPr>
          <t>CBJ:</t>
        </r>
        <r>
          <rPr>
            <sz val="9"/>
            <color indexed="81"/>
            <rFont val="Tahoma"/>
            <family val="2"/>
          </rPr>
          <t xml:space="preserve">
069.1484.2021.0000724-97</t>
        </r>
      </text>
    </comment>
    <comment ref="AB58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Resumo do Primeiro Termo Aditivo ao Termo de Fomento  nº 16/2020Processo: 069.1484.2021.0000724-97. Convenentes: SUDESB e ASSOCIAÇÃO DE BICICROSS DE SALVADOR - ABS. Da Alteração: Fica alterada a Cláusula Segunda do Termo de Fomento n.º 16/2020, para podendo ser prorrogado por até 180 (cento e oitenta) dias. Da Alteração da Execução do Projeto: Fica alterada a execução do projeto “CIRCUITO BMX”, para o período de 04.07.2021 a 07.11.2021. Da Prorrogação de Prazo de Vigência: Fica prorrogado o prazo vigência do Termo de Fomento n.º 16/2020, por mais 180 (cento e oitenta) dias. Data: 14/05/2021. Assinam: Vicente José de Lima Neto, Diretor Geral da SUDESB e Dernivan Nunes do Nascimento, Representante Legal ABS</t>
        </r>
      </text>
    </comment>
    <comment ref="G60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 Após a publicação deste termo no Diário Oficial do Estado.</t>
        </r>
      </text>
    </comment>
    <comment ref="Y60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APÓS ASSINATURA</t>
        </r>
      </text>
    </comment>
    <comment ref="AB60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Resumo do Termo de Apostilamento nº 01/2021 ao Termo de Fomento nº 22/2020.
Processo: 069.1484.2020.0001589-43. Com base nos artigos 135 e 146, combinado com o art. 143 da Lei 9.433/2005, resolve a SUDESB, apostilar o Termo de Fomento nº 22/2020, celebrado com a Federação das Associações de Futevolei do Estado da Bahia, modificando no Plano de Trabalho o item referente à Ação 1. Realização do Campeonato Baiano de Futevôlei. Critério de Aceitação: Campeonato Baiano de Futevôlei na Cidade de Salvador no Estádio Manoel Barradas- Barradão sendo I Etapa nos dias 09 e 10 de janeiro de 2021. Data: 08/01/2021. Assinatura: Vicente José de Lima Neto, Diretor Geral da SUDESB.</t>
        </r>
      </text>
    </comment>
    <comment ref="C61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Processo: 069.1484.2020.0001589-43. </t>
        </r>
      </text>
    </comment>
    <comment ref="H61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Dotação Orçamentária: Unidade Gestora 0001/ Destinação do Recurso 0246/ PAOE 5779/ Natureza Despesa 3.3.50.41. </t>
        </r>
      </text>
    </comment>
    <comment ref="Z61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069.13135.2020.0002068-06</t>
        </r>
      </text>
    </comment>
    <comment ref="AB61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Resumo do Termo de Apostilamento nº 10/2021 ao Termo de Fomento nº 22/2020.
Processo: 069.13135.2020.0002068-06. Com base no art. 57, da Lei nº 13.019/2014, de 31
de julho de 2014 (Marco Regulatório das Organizações da Sociedade Civil), resolve a
SUDESB apostilar o Termo de Fomento nº 22/2020, celebrado com a FEDERAÇÃO DAS
ASSOCIAÇÕES DE FUTEVOLEI DO ESTADO DA BAHIA, alterando o item o item
referente à Ação 1. Realização do Objeto Campeonato Baiano de Futvolei - 2ª
etapa: Critério de Aceitação: será realizado nos dias 20 e 21.02.2021, no Clube
Bahiano de Tênis,no município de Salvador/Ba. Data: 18/02/2021. Assinatura: Vicente
José de Lima Neto, Diretor Geral da SUDESB.</t>
        </r>
      </text>
    </comment>
    <comment ref="G63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Z63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069.1486.2020.0001892-07
PORTARIA Nº 75/2020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069.1486.2020.0001892-07.</t>
        </r>
      </text>
    </comment>
    <comment ref="H64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 Dotação Orçamentária: Unidade Gestora 0001/ Destinação do Recurso 0.246/ PAOE 5779/ Natureza da Despesa 33.50.41.</t>
        </r>
      </text>
    </comment>
    <comment ref="D66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DOE 28/11/20                ERRATA
No Resumo do Termo de Fomento nº 27/2020, publicado no DOE edição do dia 26/11/2020, Caderno Executivo pg. 48:
Onde se lê: ... (...) .Assinaturas: ...., Wilton Neves Brandão - Gestor da Parceira...
Leia-se: (...) .Assinaturas: ...., Wilton Neves Brandão - Diretor de Fomento ao Esporte e Giselle Marta de Matos Henriques - Gestora da Parceria. 
</t>
        </r>
      </text>
    </comment>
    <comment ref="G66" authorId="2">
      <text>
        <r>
          <rPr>
            <b/>
            <sz val="9"/>
            <color indexed="81"/>
            <rFont val="Tahoma"/>
            <family val="2"/>
          </rPr>
          <t xml:space="preserve">sudesb:
</t>
        </r>
        <r>
          <rPr>
            <b/>
            <sz val="9"/>
            <color indexed="81"/>
            <rFont val="Tahoma"/>
            <family val="2"/>
          </rPr>
          <t xml:space="preserve">
PRIMEIRA PARCELA = R$293.020,76</t>
        </r>
        <r>
          <rPr>
            <sz val="9"/>
            <color indexed="81"/>
            <rFont val="Tahoma"/>
            <family val="2"/>
          </rPr>
          <t xml:space="preserve">, após a publicação do Termo de Fomento no Diário Oficial do Estado, visando à execução do projeto nos meses de dezembro/2020, janeiro/2021 e fevereiro/2021;
</t>
        </r>
        <r>
          <rPr>
            <b/>
            <sz val="9"/>
            <color indexed="81"/>
            <rFont val="Tahoma"/>
            <family val="2"/>
          </rPr>
          <t>SEGUNDA PARCELA = 138.891,33,</t>
        </r>
        <r>
          <rPr>
            <sz val="9"/>
            <color indexed="81"/>
            <rFont val="Tahoma"/>
            <family val="2"/>
          </rPr>
          <t xml:space="preserve"> visando à execução do projeto nos meses de março/2021, abril/2021 e maio/2021, após a apresentação dos relatórios de execução do objeto equivalentes aos 03 (três) primeiros meses de atividade, com o parecer do gestor da parceria atestando a execução e a apresentação da execução financeira da primeira parcela; 
</t>
        </r>
        <r>
          <rPr>
            <b/>
            <sz val="9"/>
            <color indexed="81"/>
            <rFont val="Tahoma"/>
            <family val="2"/>
          </rPr>
          <t>TERCEIRA PARCELA, R$137.752,35</t>
        </r>
        <r>
          <rPr>
            <sz val="9"/>
            <color indexed="81"/>
            <rFont val="Tahoma"/>
            <family val="2"/>
          </rPr>
          <t>, após a aprovação do relatório da execução financeira da 1ª parcela, e entrega dos relatórios de execução do objeto do quarto, quinto e sexto mês com o parecer do gestor da parceria, atestando a execução.
 A entrega dos relatórios de execução do objeto equivalentes aos seis meses restantes deverá ser efetuada mensalmente, antes do término da vigência deste.</t>
        </r>
      </text>
    </comment>
    <comment ref="U66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data do reebimento por e-mail</t>
        </r>
      </text>
    </comment>
    <comment ref="Y66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 A PARTIR DA ASSINATURA  DG 23/11/20</t>
        </r>
      </text>
    </comment>
    <comment ref="AB66" authorId="6">
      <text>
        <r>
          <rPr>
            <b/>
            <sz val="9"/>
            <color indexed="81"/>
            <rFont val="Tahoma"/>
            <family val="2"/>
          </rPr>
          <t>CBJ:</t>
        </r>
        <r>
          <rPr>
            <sz val="9"/>
            <color indexed="81"/>
            <rFont val="Tahoma"/>
            <family val="2"/>
          </rPr>
          <t xml:space="preserve">
Superintendência dos Desportos
do Estado da Bahia –SUDESB
&lt;#E.G.B#523262##569806&gt;
Resumo do Termo de Apostilamento nº 13/2021 ao Termo de Fomento nº 27/2020.
Processo: 069.1480.2021.0000581-26. Com base no art. 57, da Lei nº 13.019/2014, de 31 de julho de 2014 (Marco Regulatório das Organizações da Sociedade Civil), resolve a SUDESB apostilar o Termo de Fomento nº 27/2020, celebrado com a  ASSOCIAÇÃO CACAUEIRA DE CANOAGEM- ACC, alterando o  item Ação 4. Realizar o PROJETO REMANDO NO LITORAL SUL - Critério de Aceitação: realizar  o projeto de iniciação esportiva na modalidade de  Canoagem, com duração de 12 (doze) meses, no período de 03/12/2020 a 05/05/2022, em quatro núcleos: Ubatã, Ubaitaba, Itacaré e Maraú, com a participação de 360 alunos, na faixa etária entre 08 a 18 anos, devidamente matriculados na rede de ensino regular, com  execução de forma online, através da disponibilização  de vídeo aulas diárias, com conteúdo educativo e esportivo, no período de 04 de março a 01 de abril de 2021. Data: 30/03/2021. Assinatura: Vicente José de Lima Neto, Diretor Geral da SUDESB.</t>
        </r>
      </text>
    </comment>
    <comment ref="C67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Processo: 069.1459.2020.0001657-18</t>
        </r>
      </text>
    </comment>
    <comment ref="H67" authorId="2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 Dotação Orçamentária: Unidade Gestora 0001/ Destinação do Recurso 0.246/ Região Planejamento 5700/ PAOE 4565/ Natureza da Despesa 33.50.43.</t>
        </r>
      </text>
    </comment>
    <comment ref="G69" authorId="5">
      <text>
        <r>
          <rPr>
            <b/>
            <sz val="9"/>
            <color indexed="81"/>
            <rFont val="Segoe UI"/>
            <family val="2"/>
          </rPr>
          <t xml:space="preserve">Home: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 xml:space="preserve">Primeira Parcela </t>
        </r>
        <r>
          <rPr>
            <sz val="9"/>
            <color indexed="81"/>
            <rFont val="Segoe UI"/>
            <family val="2"/>
          </rPr>
          <t xml:space="preserve">=  R$ 165.967,34 (cento e sessenta e cinco mil novecentos e sessenta e sete reais e trinta e quatro centavos), após a publicação do Termo de Fomento no Diário Oficial do Estado, visando à execução do projeto nos meses de dezembro/2020, janeiro/2021, fevereiro/2021 e março/2021;
</t>
        </r>
        <r>
          <rPr>
            <b/>
            <sz val="9"/>
            <color indexed="81"/>
            <rFont val="Segoe UI"/>
            <family val="2"/>
          </rPr>
          <t xml:space="preserve">Segunda Parcela = </t>
        </r>
        <r>
          <rPr>
            <sz val="9"/>
            <color indexed="81"/>
            <rFont val="Segoe UI"/>
            <family val="2"/>
          </rPr>
          <t>R$ 111.872,05 (cento e onze mil oitocentos e setenta e dois reais e cinco centavos), visando à execução do projeto nos meses de abril/2021, maio/2021, junho/2021 e julho/2021, após a apresentação dos relatórios de execução do objeto equivalentes aos 04 (quatro) primeiros meses de atividade, bem como, o parecer do gestor da parceria atestando a execução do objeto e a apresentação da execução financeira da primeira parcela.</t>
        </r>
      </text>
    </comment>
    <comment ref="Z69" authorId="6">
      <text>
        <r>
          <rPr>
            <b/>
            <sz val="9"/>
            <color indexed="81"/>
            <rFont val="Tahoma"/>
            <family val="2"/>
          </rPr>
          <t>CBJ:</t>
        </r>
        <r>
          <rPr>
            <sz val="9"/>
            <color indexed="81"/>
            <rFont val="Tahoma"/>
            <family val="2"/>
          </rPr>
          <t xml:space="preserve">
Processo: 069.13135.2020.0002306-93</t>
        </r>
      </text>
    </comment>
    <comment ref="AB69" authorId="1">
      <text>
        <r>
          <rPr>
            <b/>
            <sz val="9"/>
            <color indexed="81"/>
            <rFont val="Tahoma"/>
            <family val="2"/>
          </rPr>
          <t xml:space="preserve">ivanildes.souza:
SUDESB
</t>
        </r>
        <r>
          <rPr>
            <sz val="9"/>
            <color indexed="81"/>
            <rFont val="Tahoma"/>
            <family val="2"/>
          </rPr>
          <t xml:space="preserve">
Resumo do Termo de Apostilamento nº 13 ao Termo de Fomento nº 32/2020
Processo: 069.13135.2020.0002306-93. Com fundamento no art. 57, da Lei nº 13.019/2014, de 31/07/2014, RESOLVE expedir a presente APOSTILA alterando TERMO DE REFERÊNCIA - ANEXO III e PLANO DE TRABALHO - ANEXO I, integrantes do TERMO DE FOMENTO Nº 032/2020, celebrado com a Associação de Bicicross de Salvador, publicado no DOE em 09/12/2020.  Data: 30/12/2020. Assinatura: Vicente José de Lima Neto - Diretor Geral da SUDESB.
</t>
        </r>
      </text>
    </comment>
    <comment ref="C70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Processo: 069.1486.2020.0001967-51.</t>
        </r>
      </text>
    </comment>
    <comment ref="H70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Dotação Orçamentária: Unidade Gestora 0001/ Função 27/ Sub-função 812/ Programa 314/ Destinação 0.246.000000/ PAOE 4565/ Região Planejamento 7800/ Natureza Despesa 335043. </t>
        </r>
      </text>
    </comment>
    <comment ref="Z70" authorId="6">
      <text>
        <r>
          <rPr>
            <b/>
            <sz val="9"/>
            <color indexed="81"/>
            <rFont val="Tahoma"/>
            <family val="2"/>
          </rPr>
          <t>CBJ:</t>
        </r>
        <r>
          <rPr>
            <sz val="9"/>
            <color indexed="81"/>
            <rFont val="Tahoma"/>
            <family val="2"/>
          </rPr>
          <t xml:space="preserve">
Processo: 069.1480.2021.0000581-26.</t>
        </r>
      </text>
    </comment>
    <comment ref="AB70" authorId="6">
      <text>
        <r>
          <rPr>
            <b/>
            <sz val="9"/>
            <color indexed="81"/>
            <rFont val="Tahoma"/>
            <family val="2"/>
          </rPr>
          <t>CBJ:</t>
        </r>
        <r>
          <rPr>
            <sz val="9"/>
            <color indexed="81"/>
            <rFont val="Tahoma"/>
            <family val="2"/>
          </rPr>
          <t xml:space="preserve">
Resumo do Termo de Apostilamento nº 14/2021 ao Termo de Fomento nº 32/2020.
Processo: 069.1480.2021.0000581-26. Com base no art. 57, da Lei nº 13.019/2014, de 31 de julho de 2014 (Marco Regulatório das Organizações da Sociedade Civil), resolve a SUDESB apostilar o Termo de Fomento nº 32/2020, celebrado com a  ASSOCIAÇÃO DE BICICROSS DE SALVADOR - ABS, alterando o  item Ação 4. Realização do Projeto Pedal Bicicross - Critério de Aceitação: realizar  o projeto de iniciação esportiva nas modalidades de Bicicross, com duração de 08 (oito) meses, no período 10/12/2020 a 01/09/2021, com  execução de forma online, através da disponibilização  de vídeo aulas diárias, com conteúdo educativo e esportivo, no período de 04 de março a 01 de abril de 2021. Data: 30/03/2021. Assinatura: Vicente José de Lima Neto, Diretor Geral da SUDESB.</t>
        </r>
      </text>
    </comment>
    <comment ref="G72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Z72" authorId="5">
      <text>
        <r>
          <rPr>
            <b/>
            <sz val="9"/>
            <color indexed="81"/>
            <rFont val="Segoe UI"/>
            <family val="2"/>
          </rPr>
          <t>Nildes:</t>
        </r>
        <r>
          <rPr>
            <sz val="9"/>
            <color indexed="81"/>
            <rFont val="Segoe UI"/>
            <family val="2"/>
          </rPr>
          <t xml:space="preserve">
069.1486.2020.0002053-34</t>
        </r>
      </text>
    </comment>
    <comment ref="C73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Processo: 069.1486.2020.0002053-34. </t>
        </r>
      </text>
    </comment>
    <comment ref="H73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Dotação Orçamentária: Unidade Gestora 0001/ Destinação do Recurso 0246/ Função 27/ Sub-função 811/ Programa 303/ Região Planejamento 9900/ PAOE 5779/ Natureza da Despesa 335041. </t>
        </r>
      </text>
    </comment>
    <comment ref="G75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AB75" authorId="4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Resumo do Termo de Apostilamento nº 11/2021 ao Termo de Fomento nº 29/2020
Processo: 069.13135.2020.0002300-06. Com base no art. 57, da Lei nº 13.019/2014, resolve a SUDESB, apostilar a alteração no Plano de Trabalho do Termo de Fomento nº 29/2020, celebrado com a Federação Bahiana de Ginástica - FBG, conforme discriminação:Ação 1. Realizar o projeto CAMPEONLINE BAHIA DE GINÁSTICA 2020 - SEGUNDA ETAPA - Critério de Aceitação: O CampeOnline será realizado no período de 08/02/2021 a 12/03/2021; Ação 3. Premiação do Evento Critério de Aceitação: Será realizado um evento de premiação para entrega presencial de Medalhas e Necessaires personalizadas com logo do Evento, Estado da Bahia, da SETRE e da SUDESB, no dia 12 de março de 2021; E.2. INDICADORES, METAS, E PARÂMETROS PARA AVALIAÇÃO DE DESEMPENHO G. CRONOGRAMA DE ATIVIDADES
ITEM
ATIVIDADES
DATA/PERÍODO
2.0
Inscrições
08 a 15/02/2021
5.0
Período de Competição
04 a 07/03/2021
6.0
Apuração de Resultados
08/03/2021
7.0
Divulgação dos Resultados
09 /03/2021
8.0
Evento de Premiação Presencial
12/03/2021
 </t>
        </r>
      </text>
    </comment>
    <comment ref="C76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Processo: 069.1486.2020.0002043-62.</t>
        </r>
      </text>
    </comment>
    <comment ref="H76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Dotação Orçamentária: Unidade Gestora 0001/ Destinação do Recurso 0246/ Função 27/ Sub-função 811/ Programa 303/ Região Planejamento 9900/ PAOE 5793/ Natureza da Despesa 335041</t>
        </r>
      </text>
    </comment>
    <comment ref="AB76" authorId="4">
      <text>
        <r>
          <rPr>
            <b/>
            <sz val="9"/>
            <color indexed="81"/>
            <rFont val="Tahoma"/>
            <family val="2"/>
          </rPr>
          <t>sudesb:</t>
        </r>
        <r>
          <rPr>
            <sz val="9"/>
            <color indexed="81"/>
            <rFont val="Tahoma"/>
            <family val="2"/>
          </rPr>
          <t xml:space="preserve">
Resumo do Termo de Apostilamento nº 16/2021 ao Termo de Fomento nº 29/2020.
Processo: 069.13135.2020.0002300-06. Com base no art. 57, da Lei nº 13.019/2014, de 31 de julho de 2014 (Marco Regulatório das Organizações da Sociedade Civil), resolve a SUDESB apostilar o Termo de Fomento nº 29/2020, celebrado com a  FEDERAÇÃO BAHIANA DE GINÁSTICA - FBG, alterando o  item Ação 3. Premiação do Evento Critério de Aceitação: Será realizado evento de premiação para entrega presencial de Medalhas e Necessaires personalizadas com logomarca do Evento, do Estado da Bahia, da SETRE e da SUDESB, no dia 24.04.2021, no Estádio Metropolitano Governador Roberto Santos -  Pituaçu; E.2. INDICADORES, METAS, E PARÂMETROS PARA AVALIAÇÃO DE DESEMPENHO
G. CRONOGRAMA DE ATIVIDADES
ITEM
ATIVIDADES
DATA/PERÍODO
2.0
Inscrições
08 a 15/02/2021
5.0
Período de Competição
06 a 20/03/2021
6.0
Apuração de Resultados
21/03/2021
7.0
Divulgação dos Resultados
21 /03/2021
8.0
Evento de Premiação Presencial
24/04/2021
Data: 23/04/2021. Assinatura: Vicente José de Lima Neto, Diretor Geral da SUDESB.
 </t>
        </r>
      </text>
    </comment>
    <comment ref="G78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C79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Processo: 069.1486.2020.0002059-20.</t>
        </r>
      </text>
    </comment>
    <comment ref="H79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 Dotação Orçamentária: Unidade Gestora 0001/ Destinação do Recurso 0246/ PAOE 5779/ Região Planejamento 9900/ Natureza Despesa 3.3.50.41</t>
        </r>
      </text>
    </comment>
    <comment ref="G81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AB81" authorId="5">
      <text>
        <r>
          <rPr>
            <b/>
            <sz val="9"/>
            <color indexed="81"/>
            <rFont val="Segoe UI"/>
            <family val="2"/>
          </rPr>
          <t>Home:
DOE 22/01/21</t>
        </r>
        <r>
          <rPr>
            <sz val="9"/>
            <color indexed="81"/>
            <rFont val="Segoe UI"/>
            <family val="2"/>
          </rPr>
          <t xml:space="preserve">
Resumo do Termo de Apostilamento nº 02/2021 ao Termo de Fomento nº 31/2020.
Processo: 069.1465.2021.0000045-18. Com base no art. 57, da Lei nº 13.019/2014, resolve a SUDESB, apostilar a alteração no Plano de Trabalho do Termo de Fomento nº 31/2020, celebrado com a Federação Baiana de Orientação -  FBO, conforme discriminação abaixo:
Realizar o Projeto “TROFÉU OURO DE ORIENTAÇÃO“
Indicador
Unidade
Meio de Verificação
Qtde/und/ diária
Parâmetro de Avaliação de Desempenho
(Alcance das Metas)
Ação 2. Operacionalização do Objeto TROFÉU OURO DE ORIENTAÇÃO
Indicador 5 Recursos Humanos contratados
Coordenadores, secretaria e Árbitros
Nota Fiscal
8
Igual a 100% - Meta Cumprida
Menor que 100% - Meta Descumprida
Ação 3. Solenidade de Premiação
Indicador 6
Premiação confeccionada
Medalhas e Troféus
Nota Fiscal e Registro Fotográfico
132
Igual a 100% - Meta Cumprida
Menor que 100% - Meta Descumprida
Itens
Custos Diretos
Quantidade
Valor Unitário
Valor Total
2.2.5
Divulgação - Elaboração do Material de divulgação em Mídias diversas.
1
3.100,00
3.100,00
2.2.6
Divulgação - Comunicação - Divulgação nas mídias e imprensa sobre o Evento
1
3.300,00
3.300,00
2.2.17
Locação de backdrop estrutura Boxtruss no tamanho da lona (4mx4m)
3
400,00
1.200,00
Lauro de Freitas, 21 de janeiro de 2021, Vicente José de Lima Neto, Diretor Geral.</t>
        </r>
      </text>
    </comment>
    <comment ref="C82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Processo: 069.1486.2020.0001994-23</t>
        </r>
      </text>
    </comment>
    <comment ref="H82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Dotação Orçamentária: Unidade Gestora 0001/ Função 27/ Sub-função 811/ Programa 303/ Destinação do Recurso 0246/ PAOE 5779/ Região Planejamento 9900/ Natureza Despesa 3.3.50.41</t>
        </r>
      </text>
    </comment>
    <comment ref="G84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Z84" authorId="5">
      <text>
        <r>
          <rPr>
            <b/>
            <sz val="9"/>
            <color indexed="81"/>
            <rFont val="Segoe UI"/>
            <family val="2"/>
          </rPr>
          <t>Nildes:</t>
        </r>
        <r>
          <rPr>
            <sz val="9"/>
            <color indexed="81"/>
            <rFont val="Segoe UI"/>
            <family val="2"/>
          </rPr>
          <t xml:space="preserve">
069.1486.2020.0002137-87</t>
        </r>
      </text>
    </comment>
    <comment ref="C85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Processo: 069.1486.2020.0002137-87</t>
        </r>
      </text>
    </comment>
    <comment ref="H85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Dotação Orçamentária: Unidade Gestora 0001/ Função 27/ Sub-função 812/ Programa 308/ Destinação do Recurso 0246/ PAOE 5793/ Região Planejamento 9900/ Natureza Despesa 3.3.50.41. </t>
        </r>
      </text>
    </comment>
    <comment ref="Z85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069.14802021.00000082-93</t>
        </r>
      </text>
    </comment>
    <comment ref="AB85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Resumo do Termo de Apostilamento nº 04/2021 ao Termo de Fomento nº 33/2020
Processo: 069.1480.2021.0000082-93. Com base no art. 57, da Lei nº 13.019/2014, resolve a SUDESB, apostilar a alteração no Plano de Trabalho do Termo de Fomento nº 33/2020, celebrado com a Federação de Skateboard do Estado da Bahia - FESEB, conforme discriminação abaixo:
TERMO DE FOMENTO
 ENTIDADE
 PROCESSO
33/2020
Federação de Skateboard do Estado da Bahia - FESEB
069.14802021.00000082-93
PLANO DE TRABALHO:
Fica alterado o item referente à ação 1. Realizar o Projeto Desafio Skate em Casa.
Critérios de Aceitação: Realizar um desafio de skate on line através de sistema dedicado ao evento, sendo observados os seguintes prazos: período de inscrição de 09 a 28/01/2021, o desafio em 20/02/2021, divulgação dos resultados em 20/02/2021 e entrega/ envio das premiações no período de 21/02 a 31/03/2021. Deverá ser contratado o serviço de coordenação, operação e arbitragem.
Lauro de Freitas, 26 de janeiro de 2021, Vicente José de Lima Neto, Diretor Geral.</t>
        </r>
      </text>
    </comment>
    <comment ref="Z86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069.1481.2021.0000343-56</t>
        </r>
      </text>
    </comment>
    <comment ref="AB86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Resumo do Termo de Apostilamento nº 09/2021 ao Termo de Fomento nº 33/2020.
Processo: 069.1481.2021.0000343-56. Com base no art. 57, da Lei nº 13.019/2014, de 31 de
julho de 2014 (Marco Regulatório das Organizações da Sociedade Civil), resolve a
SUDESB apostilar o Termo de Fomento nº 33/2020, celebrado com a FEDERAÇÃO DE
SKATEBOARD DO ESTADO DA BAHIA, alterando o item referente à ação 1.Realizar o
Projeto Desafio Skate em Casa. Critérios de Aceitação: Realizar um desafio de
skate on line através de sistema dedicado ao evento, sendo observados os
seguintes prazos: período de inscrição 09/01/2021 a 08/02/2021 o desafio em
20/02/2021, divulgação dos resultados em 20/02/2021 e entrega/ envio das
premiações no período de 21/02 a 31/03/2021. Deverá ser contratado o serviço de
coordenação, operação e arbitragem. Fica alterado o item referente ao Indicador 1 :
Alterar a quantidade de participantes de 300 para 50 inscritos e a Inclusão de um
novo indicador. Indicador 2 - Número de seguidores nas redes sociais. Meio de
verificação: lista com seguidores da página. Quantidade: 300. Indicador 3 –numero
de vídeos e sumula de analises 50. Data: 17/02/2021. Assinatura: Vicente José de Lima
Neto, Diretor Geral da SUDESB.</t>
        </r>
      </text>
    </comment>
    <comment ref="G87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Após publicação deste termo no Diário Oficial do Estado.</t>
        </r>
      </text>
    </comment>
    <comment ref="Z87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Processo: 069.1486.2020.0002228-59</t>
        </r>
      </text>
    </comment>
    <comment ref="AB87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Resumo do Termo de Apostilamento nº 06/2021 ao Termo de Autorização de Uso nº 30/2020.
Processo: 069.1486.2020.0002228-59. Com base na Lei nº 9433/2005, suplementadas no que couber pelas disposições da Lei Federal nº 8.666/93 e do direito privado, resolve a SUDESB apostilar o Termo de Autorização de Uso nº 030/2020, celebrado com a FEDERAÇÃO BAHIANA DE DESPORTOS AQUÁTICOS - FBDA, alterando a data do evento “FESTIVAL MARATONA AQUÁTICA INDOOR 2021”, para 13/02/2021. Data: 05/02/2021. Assinatura: Vicente José de Lima Neto, Diretor Geral.
</t>
        </r>
      </text>
    </comment>
    <comment ref="C88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Processo: 069.1486.2020.0002170-06.</t>
        </r>
      </text>
    </comment>
    <comment ref="H88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Dotação Orçamentária: Unidade Gestora 0001/ Função 27/ Sub-função 811/ Programa 303/ Destinação do Recurso 0246/ PAOE 5779/ Região Planejamento 9900/ Natureza Despesa 3.3.50.41.</t>
        </r>
      </text>
    </comment>
    <comment ref="AB88" authorId="5">
      <text>
        <r>
          <rPr>
            <b/>
            <sz val="9"/>
            <color indexed="81"/>
            <rFont val="Segoe UI"/>
            <family val="2"/>
          </rPr>
          <t>Home:</t>
        </r>
        <r>
          <rPr>
            <sz val="9"/>
            <color indexed="81"/>
            <rFont val="Segoe UI"/>
            <family val="2"/>
          </rPr>
          <t xml:space="preserve">
Resumo do Termo de Apostilamento nº 08/2021 ao Termo de Fomento nº 34/2020.
Processo: 069.13135.2020.0002297-68. Com base no art. 57, da Lei nº 13.019/2014, de 31
de julho de 2014 (Marco Regulatório das Organizações da Sociedade Civil), resolve a
SUDESB apostilar o Termo de Fomento nº 34/2020, celebrado com a FEDERAÇÃO
BAHIANA DE DESPORTOS AQUÁTICOS - FBDA, alterando a data do evento “FESTIVAL
MARATONA AQUÁTICA INDOOR 2021”, I ETAPA, para 13/02/2021. Data: 11/02/2021.
Assinatura: Vicente José de Lima Neto, Diretor Geral da SUDESB.</t>
        </r>
      </text>
    </comment>
    <comment ref="Z89" authorId="1">
      <text>
        <r>
          <rPr>
            <b/>
            <sz val="9"/>
            <color indexed="81"/>
            <rFont val="Tahoma"/>
            <family val="2"/>
          </rPr>
          <t>ivanildes.souza:</t>
        </r>
        <r>
          <rPr>
            <sz val="9"/>
            <color indexed="81"/>
            <rFont val="Tahoma"/>
            <family val="2"/>
          </rPr>
          <t xml:space="preserve">
069.1484.2021.0000335-99</t>
        </r>
      </text>
    </comment>
    <comment ref="Z90" authorId="6">
      <text>
        <r>
          <rPr>
            <b/>
            <sz val="9"/>
            <color indexed="81"/>
            <rFont val="Tahoma"/>
            <family val="2"/>
          </rPr>
          <t>CBJ:</t>
        </r>
        <r>
          <rPr>
            <sz val="9"/>
            <color indexed="81"/>
            <rFont val="Tahoma"/>
            <family val="2"/>
          </rPr>
          <t xml:space="preserve">
069.1484.2021.0000980-20</t>
        </r>
      </text>
    </comment>
    <comment ref="AB90" authorId="6">
      <text>
        <r>
          <rPr>
            <b/>
            <sz val="9"/>
            <color indexed="81"/>
            <rFont val="Tahoma"/>
            <family val="2"/>
          </rPr>
          <t>CBJ:</t>
        </r>
        <r>
          <rPr>
            <sz val="9"/>
            <color indexed="81"/>
            <rFont val="Tahoma"/>
            <family val="2"/>
          </rPr>
          <t xml:space="preserve">
Resumo do Segundo Termo Aditivo ao Termo de Fomento nº 34/2020Processo:   069.1484.2021.0000980-20.Partes:   SUDESB   e   FEDERAÇÃO   BAIANA   DE   DESPORTOS  AQUÁTICOS  -  FBDA.  Da  Alteração:  Fica  alterada  a  Cláusula  Segunda  para    “podendo ser prorrogado por até 270 (duzentos e setenta) dias”. Da Alteração da Execução do Projeto: Fica alterada a execução do projeto “CIRCUITO BAIANO DE ESPORTES AQUÁTICOS”, para  o  período  de  20.08.2021  a  22.08.2021.  Da  Prorrogação  de  Prazo  de  Vigência:  Fica  prorrogado o prazo vigência do Termo de Fomento nº 34/2020, por mais 180 (cento e oitenta) dias. Data: 18/05/2021. Assinam: Vicente José de Lima Neto, Diretor Geral da SUDESB e Diego Rocha Dias de Albuquerque, Representante Legal da FBDA</t>
        </r>
      </text>
    </comment>
  </commentList>
</comments>
</file>

<file path=xl/comments2.xml><?xml version="1.0" encoding="utf-8"?>
<comments xmlns="http://schemas.openxmlformats.org/spreadsheetml/2006/main">
  <authors>
    <author>ivanildes.souza</author>
  </authors>
  <commentList>
    <comment ref="R4" authorId="0">
      <text>
        <r>
          <rPr>
            <b/>
            <sz val="9"/>
            <color indexed="81"/>
            <rFont val="Tahoma"/>
            <family val="2"/>
          </rPr>
          <t>ivanildes.souza:
DOE 09/03/20</t>
        </r>
        <r>
          <rPr>
            <sz val="9"/>
            <color indexed="81"/>
            <rFont val="Tahoma"/>
            <family val="2"/>
          </rPr>
          <t xml:space="preserve">
PORTARIA Nº 020 DE 06 DE MARÇO DE 2020
O Diretor Geral da Superintendência dos Desportos do Estado da Bahia - SUDESB, no uso de suas atribuições, RESOLVE: Art. 1º - Designar os servidores Susi Crystiane Santiago Docio - matrícula nº 69.446.078-5; Maria Amélia Ramon Britto - matrícula nº 69.279.271-2, Larissa Oliveira Souza Simões - matrícula 69.604.641-4, Bernadete de Lourdes Marsicano Araújo - matrícula nº 69.446.630-9 e Fernando Ferreira de Oliveira Junior, matrícula nº 69.628.468-0, para, sob a presidência do primeiro, compor a Comissão de Monitoramento e Avaliação, das parcerias referentes à execução de Núcleos de Iniciação Esportiva e Eventos de Participação, Projetos e Eventos de Alto Rendimento, formalizados pela SUDESB e as Organizações da Sociedade Civil, mediante Termo de Fomento e Termo de Colaboração, no âmbito da Lei Federal nº 13.019/2014 e Decreto Estadual nº 17.091/2016; Art. 2º - Responsabilizar os servidores pelas atribuições definidas no item 6 da Instrução Normativa nº 018/2019 - SAEB, publicada no D.O.E. 17/07/2019: 6.1.monitorar e avaliar as parcerias; 6.2.      elaborar documento de planejamento das atividades de monitoramento e avaliação;6.3.homologar Relatório Técnico de Monitoramento e Avaliação. Art. 3º - Esta Portaria entra em vigor na data da sua publicação, ficando revogada a Portaria nº 111, de 01 de novembro de 2019, publicada no Diário Oficial do Estado de 02 de novembro de 2019 no Caderno Executivo 69.
Lauro de Freitas/BA, 06 de março de 2020.
Vicente José de Lima Neto
Diretor Geral
</t>
        </r>
      </text>
    </comment>
  </commentList>
</comments>
</file>

<file path=xl/sharedStrings.xml><?xml version="1.0" encoding="utf-8"?>
<sst xmlns="http://schemas.openxmlformats.org/spreadsheetml/2006/main" count="627" uniqueCount="355">
  <si>
    <t>Prazos</t>
  </si>
  <si>
    <t xml:space="preserve">Desembolso </t>
  </si>
  <si>
    <t>Nº</t>
  </si>
  <si>
    <t>Convenente</t>
  </si>
  <si>
    <t>Objeto</t>
  </si>
  <si>
    <t>DOE</t>
  </si>
  <si>
    <t>Valor</t>
  </si>
  <si>
    <t>P.</t>
  </si>
  <si>
    <t>Situação</t>
  </si>
  <si>
    <t>Notificação</t>
  </si>
  <si>
    <t>Prestação de Contas</t>
  </si>
  <si>
    <t>Dot. Orçam.</t>
  </si>
  <si>
    <t>Proc.</t>
  </si>
  <si>
    <t>Data</t>
  </si>
  <si>
    <t>Posição</t>
  </si>
  <si>
    <t>Vig.</t>
  </si>
  <si>
    <t>T Adit</t>
  </si>
  <si>
    <t>Venc.</t>
  </si>
  <si>
    <t xml:space="preserve">Total Pago </t>
  </si>
  <si>
    <t>Contato</t>
  </si>
  <si>
    <t>Data Pub</t>
  </si>
  <si>
    <t>Qtd</t>
  </si>
  <si>
    <t>Pagamentos</t>
  </si>
  <si>
    <t>Valor Real Prestado Contas</t>
  </si>
  <si>
    <t>Valor Devolvido (saldo e aplicação)</t>
  </si>
  <si>
    <t>Nota de Empenho</t>
  </si>
  <si>
    <t>Nota de Ordem Bancária</t>
  </si>
  <si>
    <t>Prefeito REPRESENTANTE LEGAL</t>
  </si>
  <si>
    <t xml:space="preserve">Comissão de Monitoramento e Avaliação </t>
  </si>
  <si>
    <t>Dados dos Termos de Fomento</t>
  </si>
  <si>
    <t>Dados dos Termos de Colaboração</t>
  </si>
  <si>
    <t>TOTAL</t>
  </si>
  <si>
    <t>Termos de Fomento - 2020</t>
  </si>
  <si>
    <t xml:space="preserve"> Termos de Colaboração - 2020</t>
  </si>
  <si>
    <t>Confederação Brasileira de Badminton</t>
  </si>
  <si>
    <t>01/20</t>
  </si>
  <si>
    <t>Em execução</t>
  </si>
  <si>
    <t>Francisco Ferraz de Carvalho, Presidente da Confederação Brasileira de Badminton.</t>
  </si>
  <si>
    <t>00.316.292/0001-76</t>
  </si>
  <si>
    <t xml:space="preserve">Apoio financeiro para fazer frente as despesas com o “CAMPEONATO PANAMERICANO DE BADMINTON 2020” no período de 03 a 18/02/2020, originário da Inexigibilidade de Chamamento Público nº 01/2020.  Valor Global: R$ 450.086,98 (quatrocentos e cinquenta mil oitenta e seis reais e noventa e oito centavos). Vigência: 30 (trinta) dias. Data: 30/01/2020. Assinaturas: Vicente José de Lima Neto, Diretor Geral da SUDESB, Sinval Vieira da Silva Filho, Gestor da Parceria e Francisco Ferraz de Carvalho, Presidente da Confederação Brasileira de Badminton.
</t>
  </si>
  <si>
    <t>21301.0001.20.0000003-1</t>
  </si>
  <si>
    <t>21301.0001.20.0000203-0</t>
  </si>
  <si>
    <t>1</t>
  </si>
  <si>
    <t>02/20</t>
  </si>
  <si>
    <t xml:space="preserve"> Ivo Pessoa Neves, Presidente da COOPAT</t>
  </si>
  <si>
    <t>Cooperativa de Apoio Tecnológico, Gestão e Desenvolvimento Social - COOPAT</t>
  </si>
  <si>
    <t xml:space="preserve"> Instituto de Apoio Tecnológico, Gestão e Desenvolvimento Social - IADES</t>
  </si>
  <si>
    <t>05/20</t>
  </si>
  <si>
    <t>Ivo Pessoa Neves, Representante Legal do IADES.</t>
  </si>
  <si>
    <t>03/20</t>
  </si>
  <si>
    <t>Instituto de Apoio Tecnológico, Gestão e Desenvolvimento Social - IADES</t>
  </si>
  <si>
    <t>Apoio financeiro para fazer frente as despesas com o projeto “1ª Copa Rural de Guanambi no município de Guanambi -Ba”, no período de 16/03/2020 a 14/06/2020, originário do Chamamento Público nº 01/2019. Valor Global: R$ 29.921,76 (vinte e nove mil, novecentos e vinte e um reais e setenta e seis centavos). Vigência: 150 (cento e cinquenta) dias. Wilton Neves Brandão, Gestor da Parceria.</t>
  </si>
  <si>
    <t>04/20</t>
  </si>
  <si>
    <t xml:space="preserve">Objeto: apoio financeiro para fazer frente as despesas com o projeto “Copa Verão no município de Gongogi-Ba”, no período de 16/03/2020 a 14/06/2020, originário do Chamamento Público nº 01/2019. Valor Global: R$ 29.921,76 (vinte e nove mil, novecentos e vinte e um reais e setenta e seis centavos). Vigência: 150 (cento e cinquenta) dias.  Wilton Neves Brandão, Gestor da Parceria.
</t>
  </si>
  <si>
    <t>06/20</t>
  </si>
  <si>
    <t>07/20</t>
  </si>
  <si>
    <t xml:space="preserve">Objeto: apoio financeiro para fazer frente as despesas com o projeto  “1 Campeonato de Futsal Interbairros no município de Salvador-Ba”, no período de 16/03/2020 a 14/06/2020, originário do Chamamento Público nº 01/2019. Valor Global: R$29.917,96 (vinte e nove mil novecentos e dezessete reais e noventa e seis centavos). Vigência: 150 (cento e cinquenta) dias. Wilton Neves Brandão, Gestor da Parceria.
</t>
  </si>
  <si>
    <t>Objeto: apoio financeiro para fazer frente as despesas com o projeto  “Copa Rural de Berimbau no município de Berimbau-Ba”, no período de 16/03/2020 a 14/06/2020, originário do Chamamento Público nº 01/2019. Valor Global: R$29.917,96 (vinte e nove mil novecentos e dezessete reais e noventa e seis centavos). Vigência: 150 (cento e cinquenta) dias. Wilton Neves Brandão, Gestor da Parceria.</t>
  </si>
  <si>
    <t>09/20</t>
  </si>
  <si>
    <t xml:space="preserve"> Federação Baiana de Orientação - FBO</t>
  </si>
  <si>
    <t>Edergilson Mendonça de Oliveira - Presidente da FBO.</t>
  </si>
  <si>
    <t>Federação Baiana de Ciclismo - FBC</t>
  </si>
  <si>
    <t>10/20</t>
  </si>
  <si>
    <t xml:space="preserve">Orlando Carl Schmidt Junior - Presidente da FBC </t>
  </si>
  <si>
    <r>
      <t xml:space="preserve">Apoio financeiro para fazer frente as despesas com o projeto “Copinha SINTRAF de Cansanção Bahia”, no período de 16/03/2020 a 14/06/2020, originário do Chamamento Público nº 01/2019. </t>
    </r>
    <r>
      <rPr>
        <b/>
        <sz val="8"/>
        <color indexed="8"/>
        <rFont val="Arial"/>
        <family val="2"/>
      </rPr>
      <t>Valor Global</t>
    </r>
    <r>
      <rPr>
        <sz val="8"/>
        <color indexed="8"/>
        <rFont val="Arial"/>
        <family val="2"/>
      </rPr>
      <t xml:space="preserve">:                  R$ 29.921,76 (vinte e nove mil novecentos e vinte e um reais e setenta e seis centavos). </t>
    </r>
    <r>
      <rPr>
        <b/>
        <sz val="8"/>
        <color indexed="8"/>
        <rFont val="Arial"/>
        <family val="2"/>
      </rPr>
      <t>Vigência</t>
    </r>
    <r>
      <rPr>
        <sz val="8"/>
        <color indexed="8"/>
        <rFont val="Arial"/>
        <family val="2"/>
      </rPr>
      <t xml:space="preserve">: 150(cento e cinquenta) dias. </t>
    </r>
    <r>
      <rPr>
        <b/>
        <sz val="8"/>
        <color indexed="8"/>
        <rFont val="Arial"/>
        <family val="2"/>
      </rPr>
      <t>Data</t>
    </r>
    <r>
      <rPr>
        <sz val="8"/>
        <color indexed="8"/>
        <rFont val="Arial"/>
        <family val="2"/>
      </rPr>
      <t>: 20/02/2020. Wilton Neves Brandão, Gestor da Parceria.</t>
    </r>
  </si>
  <si>
    <r>
      <t xml:space="preserve">Apoio financeiro para fazer frente as despesas com o </t>
    </r>
    <r>
      <rPr>
        <b/>
        <sz val="8"/>
        <color indexed="8"/>
        <rFont val="Arial"/>
        <family val="2"/>
      </rPr>
      <t>“</t>
    </r>
    <r>
      <rPr>
        <sz val="8"/>
        <color indexed="8"/>
        <rFont val="Arial"/>
        <family val="2"/>
      </rPr>
      <t xml:space="preserve">1° Campeonato de Futsal dos Profissionais de Saúde do Município de Salvador-Ba”, no período de 12/03/2020 a 14/06/2020, originário do Chamamento Público nº 01/2019. </t>
    </r>
    <r>
      <rPr>
        <b/>
        <sz val="8"/>
        <color indexed="8"/>
        <rFont val="Arial"/>
        <family val="2"/>
      </rPr>
      <t>Valor Global</t>
    </r>
    <r>
      <rPr>
        <sz val="8"/>
        <color indexed="8"/>
        <rFont val="Arial"/>
        <family val="2"/>
      </rPr>
      <t xml:space="preserve">: R$29.917,96 (vinte e nove mil novecentos e dezessete reais e noventa e seis centavos). </t>
    </r>
    <r>
      <rPr>
        <b/>
        <sz val="8"/>
        <color indexed="8"/>
        <rFont val="Arial"/>
        <family val="2"/>
      </rPr>
      <t>Vigência</t>
    </r>
    <r>
      <rPr>
        <sz val="8"/>
        <color indexed="8"/>
        <rFont val="Arial"/>
        <family val="2"/>
      </rPr>
      <t xml:space="preserve">: 150 (cento e cinquenta) dias. </t>
    </r>
    <r>
      <rPr>
        <b/>
        <sz val="8"/>
        <color indexed="8"/>
        <rFont val="Arial"/>
        <family val="2"/>
      </rPr>
      <t>Data</t>
    </r>
    <r>
      <rPr>
        <sz val="8"/>
        <color indexed="8"/>
        <rFont val="Arial"/>
        <family val="2"/>
      </rPr>
      <t>: 20/02/2020.  Wilton Neves Brandão, Gestor da Parceria.</t>
    </r>
  </si>
  <si>
    <t>17/20</t>
  </si>
  <si>
    <t>Federação Bahiana de Ginástica - FBG</t>
  </si>
  <si>
    <t>Evelin de Oliveira Lobo Sousa, Representante Legal da FBG.</t>
  </si>
  <si>
    <t xml:space="preserve"> 21301.0001.20.0000846-2</t>
  </si>
  <si>
    <t>00.424.426/0001-72</t>
  </si>
  <si>
    <t>21301.0001.20.0000112-5</t>
  </si>
  <si>
    <t>069.1486.2020.0001137-23</t>
  </si>
  <si>
    <t>Analista</t>
  </si>
  <si>
    <t>Representante Legal</t>
  </si>
  <si>
    <t>Prazo para prestação de contas</t>
  </si>
  <si>
    <t>Inexigibilidade de Chamamento Público nº 01/2020</t>
  </si>
  <si>
    <t>1º TA(250)d</t>
  </si>
  <si>
    <t>18/20</t>
  </si>
  <si>
    <t>Inexigibilidade de Chamamento Público nº 09/2020</t>
  </si>
  <si>
    <t>Apoio financeiro para o projeto “AVANÇA BAHIA - Curso de Capacitação em Ginástica”, atendendo às modalidades: Ginástica Aeróbica, Artística e Rítmica, no período de 01/09/2020 a 30/11/2020, originário da Inexigibilidade de Chamamento Público nº 09/2020. Valor Global: R$ 81.997,50 (oitenta e um mil novecentos e noventa e sete reais e cinquenta centavos). Vigência: 240 (duzentos e quarenta) dias.  Wilton Neves Brandão, Gestor da Parceria</t>
  </si>
  <si>
    <t>Inexigibilidade de chamamento público nº 04/2020</t>
  </si>
  <si>
    <t xml:space="preserve">Chamamento Público nº 01/2019. </t>
  </si>
  <si>
    <t>Chamamento Público nº 01/2019</t>
  </si>
  <si>
    <t xml:space="preserve">Chamamento Público nº 01/2019 </t>
  </si>
  <si>
    <t>Inexigibilidade de chamamento público nº 03/2020</t>
  </si>
  <si>
    <t xml:space="preserve">Inexigibilidade de Chamamento Público nº 08/2020 </t>
  </si>
  <si>
    <t>1º TA</t>
  </si>
  <si>
    <t>21301.0001.20.0000155-9</t>
  </si>
  <si>
    <t xml:space="preserve"> 00.424.426/0001-72</t>
  </si>
  <si>
    <t>21301.0001.20.0001251-6</t>
  </si>
  <si>
    <t>Federação das Entidades não Governamentais de Lauro de Freitas - FENAG/LF</t>
  </si>
  <si>
    <t>12/20</t>
  </si>
  <si>
    <t xml:space="preserve"> Chamamento Público nº 01/2019.</t>
  </si>
  <si>
    <t>Alcione Salette Zanca, Representante Legal da FENAG/LF.</t>
  </si>
  <si>
    <t xml:space="preserve">Apoio financeiro ao Projeto “Curso de Arbitragem em Futebol”, no Município de Lauro de Freitas, Bahia, no período de 28/09/2020 a 28/12/2020, originário do Chamamento Público nº 01/2019.Valor Global: R$ 29.514,99 (vinte e nove mil quinhentos e quatorze reais e noventa e nove centavos)​. Vigência: 360 (trezentos e sessenta) dias. Data: 18/09/2020.  Assinaturas: Vicente José de Lima Neto, Diretor Geral da SUDESB; Wilton Neves Brandão.
</t>
  </si>
  <si>
    <t>19/20</t>
  </si>
  <si>
    <t xml:space="preserve"> Federação Bahiana de Xadrez - FBX</t>
  </si>
  <si>
    <t xml:space="preserve"> Inexigibilidade de Chamamento Público nº 10/2020</t>
  </si>
  <si>
    <t>Luciano de Souza Zallio, Representante Legal da FBX.</t>
  </si>
  <si>
    <t xml:space="preserve">Apoio financeiro para fazer frente a despesas com o  “BAHIA OPEN DE XADREZ ONLINE 2020”, no período de 23 a 27 de setembro de 2020, originário da Inexigibilidade de Chamamento Público nº 10/2020. Valor Global: R$ 34.075,80 (trinta e quatro mil setenta e cinco reais e oitenta centavos). Vigência: 120 (cento e vinte) dias. Data: 22/09/2020. Sinval Vieira da Silva Filho, Gestor da Parceria.
</t>
  </si>
  <si>
    <t>21301.0001.20.0001324-5</t>
  </si>
  <si>
    <t>32.698.193/0001-92</t>
  </si>
  <si>
    <t>21301.0001.20.0000162-1</t>
  </si>
  <si>
    <r>
      <t xml:space="preserve">Objeto: Apoio financeiro para fazer frente as despesas com o projeto “XVIII CAMPEONATO BAIANO DE ORIENTAÇÃO - CAMBO e X COPA NORDESTE DE ORIENTAÇÃO - COPANE”, no período de cpor meio </t>
    </r>
    <r>
      <rPr>
        <b/>
        <sz val="8"/>
        <color indexed="8"/>
        <rFont val="Arial"/>
        <family val="2"/>
      </rPr>
      <t>de inexigibilidade</t>
    </r>
    <r>
      <rPr>
        <sz val="8"/>
        <color indexed="8"/>
        <rFont val="Arial"/>
        <family val="2"/>
      </rPr>
      <t xml:space="preserve"> de chamamento público nº 03/2020.  Valor Global: R$ 109.205,00 (cento e nove mil, duzentos e cinco reais). Vigência: 350 </t>
    </r>
    <r>
      <rPr>
        <sz val="8"/>
        <rFont val="Arial"/>
        <family val="2"/>
      </rPr>
      <t xml:space="preserve">(trezentos e </t>
    </r>
    <r>
      <rPr>
        <sz val="8"/>
        <color indexed="8"/>
        <rFont val="Arial"/>
        <family val="2"/>
      </rPr>
      <t>cinquenta) dias. Gestor da Parceria: Sinval Vieira da Silva Filho - Coordenador de Excelência Esportiva. Data: 11/03/2020.</t>
    </r>
  </si>
  <si>
    <t>21301.0001.20.0000160-5</t>
  </si>
  <si>
    <t>41.968.777/0001-21</t>
  </si>
  <si>
    <t>21301.0001.20.0001208-3</t>
  </si>
  <si>
    <t>1º OF (06)d</t>
  </si>
  <si>
    <t>1º OF (02)d</t>
  </si>
  <si>
    <t>1º TA(127)d</t>
  </si>
  <si>
    <t>1º OF (137)d</t>
  </si>
  <si>
    <t>1º OF(150)d</t>
  </si>
  <si>
    <t>1º OF(14)d</t>
  </si>
  <si>
    <t>1º OF (187)d</t>
  </si>
  <si>
    <t xml:space="preserve"> Inexigibilidade de Chamamento Público nº 12/2020</t>
  </si>
  <si>
    <t xml:space="preserve"> Edergilson Mendonça de Oliveira, Representante Legal da FBO.</t>
  </si>
  <si>
    <t>Apoio financeiro para fazer frente a despesas com o  “CAMPEONATO BRASILEIRO DE ORIENTAÇÃO SPRINT VIRTUAL - Pre-O”, no período de 15 a 18/10/2020, originário da Inexigibilidade de Chamamento Público nº 12/2020. Valor Global: R$ 33.010,00 (trinta e três mil e dez reais). Vigência: 180 (cento e oitenta dias). Data: 02/10/2020.  Sinval Vieira da Silva Filho, Gestor da Parceria.</t>
  </si>
  <si>
    <t>21/20</t>
  </si>
  <si>
    <t xml:space="preserve">Rescisão Amigável </t>
  </si>
  <si>
    <t xml:space="preserve">Termo de Rescisão </t>
  </si>
  <si>
    <t>cancelado</t>
  </si>
  <si>
    <t>Rescindido</t>
  </si>
  <si>
    <t>23/20</t>
  </si>
  <si>
    <t>Federação Baiana de Judô - FEBAJU</t>
  </si>
  <si>
    <t>Marcelo Ornelas da Cruz França MoreiraRepresentante Legal da FEBAJU.</t>
  </si>
  <si>
    <t>Apoio financeiro para o CURSO TÉCNICO DE CAPACITAÇÃO PARA PROFESSORES DE JUDÔ EAD”, a ser realizado no período de 17/10/2020 a 24/01/2021, originário da Inexigibilidade de Chamamento Público nº 14/2020. Valor Global: R$ 81.635,00 (oitenta e um mil seiscentos e trinta e cinco reais). Vigência: 240 (duzentos e quarenta) dias.  Wilton Neves Brandão, Gestor da Parceria.</t>
  </si>
  <si>
    <t xml:space="preserve"> Inexigibilidade de Chamamento Público nº 14/2020</t>
  </si>
  <si>
    <t>Termo de Apostilamento</t>
  </si>
  <si>
    <t>Modificando a Dotação Orçamentária</t>
  </si>
  <si>
    <t>21301.0001.20.0000178-8</t>
  </si>
  <si>
    <t>21301.0001.20.0001369-1</t>
  </si>
  <si>
    <t xml:space="preserve">14.208.243/0001-24 </t>
  </si>
  <si>
    <t>Apostilar a alteração do quantitativo do (item k)</t>
  </si>
  <si>
    <t>21.810.887/0001-53</t>
  </si>
  <si>
    <t>21301.0001.20.0001381-4</t>
  </si>
  <si>
    <t>21301.0001.20.0000167-2</t>
  </si>
  <si>
    <t>1º OF(04)d</t>
  </si>
  <si>
    <t>24/20</t>
  </si>
  <si>
    <t>Federação Baiana de Triathlon - FEBATRI</t>
  </si>
  <si>
    <t>Inexigibilidade de Chamamento Público nº 15/2020</t>
  </si>
  <si>
    <t>Apoio financeiro para fazer frente a despesas com o  “TRIATHLON VIRTUAL DAS FEDERAÇÕES”, no período de 06 a 08/11/2020, originário da Inexigibilidade de Chamamento Público nº 15/2020. Valor Global: R$ 72.520,00 (setenta e dois mil quinhentos e vinte reais). Vigência: 180 (cento e oitenta dias). Data: 28/10/2020.  Sinval Vieira da Silva Filho, Gestor da Parceria.</t>
  </si>
  <si>
    <t>Pendente</t>
  </si>
  <si>
    <t>21301.0001.20.0001405-1</t>
  </si>
  <si>
    <t>21301.0001.20.0000192-3</t>
  </si>
  <si>
    <t xml:space="preserve">34.283.762/0001-64 </t>
  </si>
  <si>
    <t>25/20</t>
  </si>
  <si>
    <t>Federação Baiana de Ciclimo - FBC</t>
  </si>
  <si>
    <t>Inexigibilidade de Chamamento Público nº 15/2021</t>
  </si>
  <si>
    <t>21301.0001.20.0001546-9</t>
  </si>
  <si>
    <t>21301.0001.20.0000199-0</t>
  </si>
  <si>
    <t>14.675.052/0001-72</t>
  </si>
  <si>
    <t>1º OF(06)d</t>
  </si>
  <si>
    <t>069.1486.2020.0002044-43</t>
  </si>
  <si>
    <t>AG análise</t>
  </si>
  <si>
    <t>16/20</t>
  </si>
  <si>
    <t>Associação de Bicicross de Salvador- ABS</t>
  </si>
  <si>
    <t>Dernivan Nunes do Nascimento - Presidente da ABS</t>
  </si>
  <si>
    <t>Inexigibilidade de Chamamento Público nº 07/2020.</t>
  </si>
  <si>
    <t>21301.0001.20.0000201-6</t>
  </si>
  <si>
    <t>21301.0001.20.0001575-2</t>
  </si>
  <si>
    <t>06.055.992/0001-30</t>
  </si>
  <si>
    <t>22/20</t>
  </si>
  <si>
    <t>Inexigibilidade de Chamamento Público nº 03/2020</t>
  </si>
  <si>
    <t>Ian Santana Macedo, Representante Legal da FAFEB</t>
  </si>
  <si>
    <t>Orlando Carl Schmidt Junior, Representante Legal da FBC</t>
  </si>
  <si>
    <t>Cleber de Castro Souza Filho, Representante Legal da FBATRI</t>
  </si>
  <si>
    <t>Apoio financeiro para fazer frente a despesas com “CAMPEONATO BAIANO DE FUTEVÔLEI”, no período de 21/11/2020 a 20/12/2020, no Clube Bahiano de Tênis, Município de Salvador-Ba, originário da Inexigibilidade de Chamamento Público nº 03/2020.  Valor Global: R$ 30.000,00 (trinta mil reais). Vigência: 150 (cento e cinquenta) dias. Data: 17/11/2020. Sinval Vieira da Silva Filho, Gestor da Parceria.</t>
  </si>
  <si>
    <t>Federação das Associações de Futevôlei do Estado da Bahia - FAFEB</t>
  </si>
  <si>
    <t xml:space="preserve"> Apoio financeiro para realização do “CAMPEONATO BAIANO DE MOUNTAIN BIKE XCO 2020”, no período de 06 a 08/11/2020, originário da Inexigibilidade de Chamamento Público nº 16/2020.  Valor Global: R$ 48.380,00 (quarenta e oito mil trezentos e oitenta reais). Vigência: 180 (cento e oitenta) dias. Data: 05/11/2020.  Sinval Vieira da Silva Filho, Gestor da Parceria.
 </t>
  </si>
  <si>
    <t>Orlando Carl Schmidt Junior - Presidente da FBC</t>
  </si>
  <si>
    <t>28/20</t>
  </si>
  <si>
    <t xml:space="preserve"> Inexigibilidade de chamamento público nº 19/2020</t>
  </si>
  <si>
    <t>Apoio financeiro para fazer frente as despesas com o“CAMPEONATO BAIANO DE CICLISMO DE ESTRADA 2020”, no período de 21 a 22/11/2020, no Centro Industrial, município de Santo Antonio de Jesus - Bahia, por meio de inexigibilidade de chamamento público nº 19/2020. Valor Global: R$ 40.125,00 (quarenta mil cento e vinte e cinco reais). Vigência: 180 (cento e oitenta) dias. Data: 17/11/2020.  Sinval Vieira da Silva Filho - Gestor da Parceria.</t>
  </si>
  <si>
    <t>Alteração da CláusulaTerceira</t>
  </si>
  <si>
    <t>2º TA</t>
  </si>
  <si>
    <t>a publicar</t>
  </si>
  <si>
    <t>Alteração do Plano de Trabalho</t>
  </si>
  <si>
    <t>Associação Cacaueira de Canoagem - ACC</t>
  </si>
  <si>
    <t xml:space="preserve"> Luciana Costa - Presidente da ACC </t>
  </si>
  <si>
    <t>Inexigibilidade de chamamento público nº 18/2020</t>
  </si>
  <si>
    <t>27/20</t>
  </si>
  <si>
    <t xml:space="preserve">Apoio financeiro para fazer frente as despesas com o projeto “REMANDO NO LITORAL SUL”, nos municípios de Itacaré, Maraú, Ubaiataba e Ubatã, no período de 03/12/2020 a 05/01/2022, por meio de inexigibilidade de chamamento público nº 18/2020.Valor Global: R$ 569.664,44 (quinhentos e sessenta e nove mil seiscentos e sessenta e quatro reais e quarenta e quatro centavos)​. Vigência: 398 (trezentos e noventa e oito) dias. Data: 23/11/2020.  Giselle Marta de Matos Henriques - Gestora da Parceria. </t>
  </si>
  <si>
    <t>21301.0001.20.0000212-1</t>
  </si>
  <si>
    <t>16.240.574/0001-77</t>
  </si>
  <si>
    <t xml:space="preserve">21301.0001.20.0001550-3  e 1551-1 </t>
  </si>
  <si>
    <t>21301.0001.20.0000210-5</t>
  </si>
  <si>
    <t>21301.0001.20.0001552-1</t>
  </si>
  <si>
    <t>1º  OF(06)d</t>
  </si>
  <si>
    <t>2º OF (137)d</t>
  </si>
  <si>
    <t>2° OF(137)d</t>
  </si>
  <si>
    <t>2 º OF(137)d</t>
  </si>
  <si>
    <t>2º OF (150)d</t>
  </si>
  <si>
    <t>2º OF(150)d</t>
  </si>
  <si>
    <t>32/20</t>
  </si>
  <si>
    <t>Associação de Bicicross de Salvador - ABS</t>
  </si>
  <si>
    <t xml:space="preserve"> Dernivan Nunes do Nascimento, Representante Legal da ABS</t>
  </si>
  <si>
    <t xml:space="preserve"> Apoio financeiro para fazer frente as despesas com o  “PROJETO PEDAL BICICROSS”, na Pista de Bicicross Tertuliano Torres, lotes 01 e 02, Quadra 5, Jardim Iracema - Pituaçu, em Salvador/BA, no período de 10/12/2020 a  01/09/2021, originário Inexigibilidade de Chamamento Público nº 23/2020.Valor Global:  R$ 277.839,39 (duzentos e setenta e sete mil, oitocentos e tinta e nove reais e trinta e nove centavos). Vigência:  265 (duzentos e sessenta e cinco) dias. Data: 01/12/2020. Giselle Marta de Matos Henriques, Gestora da Parceria. </t>
  </si>
  <si>
    <t xml:space="preserve"> Inexigibilidade de Chamamento Público nº 23/2020.</t>
  </si>
  <si>
    <t>26/20</t>
  </si>
  <si>
    <t>Federação Baiana de Corrida de Aventura - FBCA</t>
  </si>
  <si>
    <t>Inexigibilidade de Chamamento Público nº 17/2020</t>
  </si>
  <si>
    <t>Vitor Hugo Moreau da Cunha, Representante Legal da FBCA</t>
  </si>
  <si>
    <t>Apoio financeiro para o “CAMPEONATO BAIANO DE CORRIDA DE AVENTURA 2020”, no período de 30/01/2021 a 31/01/2021, próximo ao município de Feira de Santana/Ba,  originário da Inexigibilidade de Chamamento Público nº 17/2020.Valor Global: R$24.003,42 (vinte e quatro mil três reais e quarenta e dois centavos). Vigência: 80 (oitenta) dias. Coordenador de Excelência Esportiva e Gestor da Parceria.</t>
  </si>
  <si>
    <t>Inexigibilidade de Chamamento Público nº 20/2020</t>
  </si>
  <si>
    <t>Evelin de Oliveira Lobo Sousa, Representante Legal da FBG</t>
  </si>
  <si>
    <t>Apoio financeiro para o CAMPEONLINE BAHIA DE GINÁSTICA 2020 - SEGUNDA ETAPA”, no período de 28/12/2020 a 28/02/2021, originário da Inexigibilidade de Chamamento Público nº 20/2020.Valor Global: R$ 99.699,00 (noventa e nove mil seiscentos e noventa e nove reais). Vigência: 180 (cento e oitenta) dias.   Sinval Vieira da Silva Filho, Coordenador de Excelência Esportiva e Gestor da Parceria.</t>
  </si>
  <si>
    <t>29/20</t>
  </si>
  <si>
    <t>31/20</t>
  </si>
  <si>
    <t>Edergilson Mendonça de Oliveira, Representante Legal da FBO</t>
  </si>
  <si>
    <t xml:space="preserve"> Objeto: apoio financeiro para fazer frente a despesas com o “TROFEU OURO DE ORIENTAÇÃO”, no período de 12/02/2021 a 14/02/2021, originário da Inexigibilidade de Chamamento Público nº 22/2020. Valor Global: R$ 38.260,00 (trinta e oito mil duzentos e sessenta reais). Vigência: 90 (noventa) dias. Data: 10/12/2020.  Sinval Vieira da Silva Filho, Coordenador de Excelência Esportiva e Gestor da Parceria.</t>
  </si>
  <si>
    <t>30/20</t>
  </si>
  <si>
    <t> Federação Bahiana de Xadrez - FBX</t>
  </si>
  <si>
    <t>Inexigibilidade de Chamamento Público nº 21/2020</t>
  </si>
  <si>
    <t xml:space="preserve"> Inexigibilidade de Chamamento Público nº 22/2020</t>
  </si>
  <si>
    <t>Apoio financeiro para fazer frente a despesas com o “II BAHIA OPEN DE XADREZ ONLINE 2020”, no período de 27/12/2020 a 30/12/2020, originário da Inexigibilidade de Chamamento Público nº 21/2020.Valor Global: R$ 35.975,30 (trinta e cinco mil novecentos e setenta e cinco reais e trinta centavos).Vigência: 120 (cento e vinte) dias. Data: 10/12/2020. Sinval Vieira da Silva Filho, Coordenador de Excelência Esportiva e Gestor da Parceria.</t>
  </si>
  <si>
    <t xml:space="preserve"> Luciano de Souza Zallio, Representante Legal da FBX.</t>
  </si>
  <si>
    <t>33/20</t>
  </si>
  <si>
    <t>Federação de Skateboard do Estado Da Bahia - FESEB</t>
  </si>
  <si>
    <t xml:space="preserve"> Inexigibilidade de Chamamento Público nº 24/2020</t>
  </si>
  <si>
    <t xml:space="preserve"> Jeferson Souza Albuquerque, Representante Legal da FESEB.</t>
  </si>
  <si>
    <t>34/20</t>
  </si>
  <si>
    <t>Federação Baiana de Desportos Aquáticos - FBDA</t>
  </si>
  <si>
    <t>Inexigibilidade de Chamamento Público nº 25/2020.</t>
  </si>
  <si>
    <t>Diego Rocha Dias de Albuquerque, Representante Legal da FBDA.</t>
  </si>
  <si>
    <t>069.1486.2020.0002314-16</t>
  </si>
  <si>
    <t>21301.0001.20.0000234-2</t>
  </si>
  <si>
    <t>13.233.332/0001-68</t>
  </si>
  <si>
    <t>21301.0001.20.0001809-3</t>
  </si>
  <si>
    <t>21301.0001.20.0000237-7</t>
  </si>
  <si>
    <t xml:space="preserve">06.071.414/0001-98 </t>
  </si>
  <si>
    <t>21301.0001.20.0001812-3</t>
  </si>
  <si>
    <t>21301.0001.20.0000223-7</t>
  </si>
  <si>
    <t xml:space="preserve">06.055.992/0001-30 </t>
  </si>
  <si>
    <t>21301.0001.20.0001777-1</t>
  </si>
  <si>
    <t>1ª OF (04)d</t>
  </si>
  <si>
    <t>069.1486.2021.0000016-08</t>
  </si>
  <si>
    <t>Alteração no Plano de Trabalho</t>
  </si>
  <si>
    <t>069.1486.2021.0000054-25</t>
  </si>
  <si>
    <t>21301.0001.20.0001583-3</t>
  </si>
  <si>
    <t>21301.0001.20.0000204-0</t>
  </si>
  <si>
    <t>07.277.543/0001-08</t>
  </si>
  <si>
    <t>Alteração  do anexo III do Termo de Ref. e do Plano de Trabalho</t>
  </si>
  <si>
    <t>21301.0001.20.0000235-0</t>
  </si>
  <si>
    <t>21301.0001.20.0001808-5</t>
  </si>
  <si>
    <t>21301.0001.20.0000239-3</t>
  </si>
  <si>
    <t>21301.0001.20.0001810-7</t>
  </si>
  <si>
    <t>21301.0001.20.0000236-9</t>
  </si>
  <si>
    <t>21301.0001.20.0001807-7</t>
  </si>
  <si>
    <t>21301.0001.20.0000238-5</t>
  </si>
  <si>
    <t>21301.0001.20.0001811-5</t>
  </si>
  <si>
    <t>13.576.137/0001-30</t>
  </si>
  <si>
    <t>Alteração no Plano de Trablaho</t>
  </si>
  <si>
    <t>Not.007/2021</t>
  </si>
  <si>
    <t xml:space="preserve">Termo de Apostilamento </t>
  </si>
  <si>
    <t>Alteração da data do evento</t>
  </si>
  <si>
    <t>Apoio financeiro para fazer frente a despesas com o “DESAFIO SKATE EM CASA”, no período de  16/01/2021 a 28/02/2021 Data: 05/02/2021 originário da Inexigibilidade de Chamamento Público nº 24/2020. Valor Global: R$ 51.256,00 (cinqüenta e um mil duzentos e cinqüenta e seis reais). Vigência: 120 (cento e vinte) dias. Data: 10/12/2020. Álvaro Gonçalves de Oliveira Filho, Gestor da Parceria.</t>
  </si>
  <si>
    <t>Nildes</t>
  </si>
  <si>
    <t>AG PC</t>
  </si>
  <si>
    <t>PC OK</t>
  </si>
  <si>
    <t>Concluído em 26/02/21</t>
  </si>
  <si>
    <t>069.1486.2021.0000405-06</t>
  </si>
  <si>
    <t>Cumprimento do Objeto</t>
  </si>
  <si>
    <t>Portaria nº33/21</t>
  </si>
  <si>
    <t>Portaria nº34/21</t>
  </si>
  <si>
    <t>Rescisão Unilateral</t>
  </si>
  <si>
    <t>Portaria nº35/21</t>
  </si>
  <si>
    <t>-</t>
  </si>
  <si>
    <t>Portaria nº36/21</t>
  </si>
  <si>
    <t>Portaria nº37/21</t>
  </si>
  <si>
    <t>Portaria nº38/21</t>
  </si>
  <si>
    <t>,</t>
  </si>
  <si>
    <t>069.1486.2021.0000511-17</t>
  </si>
  <si>
    <t>3º Res. Not.159/20</t>
  </si>
  <si>
    <t>Not. nº03/2021</t>
  </si>
  <si>
    <t>Concluído  30/03/21</t>
  </si>
  <si>
    <t>1º Termo de Apostilamento</t>
  </si>
  <si>
    <t xml:space="preserve">Alteração no Plano de Trabalho </t>
  </si>
  <si>
    <t>2º Termo de Apostilamento</t>
  </si>
  <si>
    <t>069.1486.2021.0000582-01</t>
  </si>
  <si>
    <t>Cumprido</t>
  </si>
  <si>
    <t>069.1486.2021.0000741-50</t>
  </si>
  <si>
    <t>1º  TA(180)d</t>
  </si>
  <si>
    <t>Not.021/21</t>
  </si>
  <si>
    <t>1º TA (90)</t>
  </si>
  <si>
    <t>Not.30/20</t>
  </si>
  <si>
    <r>
      <t xml:space="preserve">Apoio financeiro para fazer frente as despesas com o “CAMPEONLINE BAHIA DE GINÁSTICA 2020, Categorias Mirim, Pré-infantil, Juvenil e Adulto, Modalidades Ginástica Aeróbica, Rítmica e Artística”, no período de 02 a 12 de Julho, originário da Inexigibilidade de </t>
    </r>
    <r>
      <rPr>
        <b/>
        <sz val="8"/>
        <color indexed="8"/>
        <rFont val="Arial"/>
        <family val="2"/>
      </rPr>
      <t>Chamamento Público nº 08/2020.</t>
    </r>
    <r>
      <rPr>
        <sz val="8"/>
        <color indexed="8"/>
        <rFont val="Arial"/>
        <family val="2"/>
      </rPr>
      <t xml:space="preserve"> Valor Global:  R$ 36.011,39 (trinta e seis mil, onze reais e trinta e nove centavos). Vigência: 120 (cento e vinte) dias. ; Sinval Vieira da Silva Filho, Gestor da Parceria.</t>
    </r>
  </si>
  <si>
    <t>2º TA (180)d</t>
  </si>
  <si>
    <t>Not.26/2021</t>
  </si>
  <si>
    <t>Concluído</t>
  </si>
  <si>
    <r>
      <t xml:space="preserve">Apoio financeiro para fazer frente as despesas com o “CIRCUITO BMX”, a ser realizado em 06 etapas nos Municípios de Salvador, Camaçari e Itaberaba, no período de  </t>
    </r>
    <r>
      <rPr>
        <b/>
        <sz val="8"/>
        <color indexed="56"/>
        <rFont val="Arial"/>
        <family val="2"/>
      </rPr>
      <t>04.07.2021 a 07.11.2021</t>
    </r>
    <r>
      <rPr>
        <b/>
        <sz val="8"/>
        <color indexed="8"/>
        <rFont val="Arial"/>
        <family val="2"/>
      </rPr>
      <t>,</t>
    </r>
    <r>
      <rPr>
        <sz val="8"/>
        <color indexed="8"/>
        <rFont val="Arial"/>
        <family val="2"/>
      </rPr>
      <t xml:space="preserve"> por meio da Inexigibilidade de Chamamento Público nº 07/2020. Valor Global: R$ 120.000,00 (cento e vinte mil reais). Vigência: 180 (cento e oitenta) dias. Sinval Vieira da Silva Filho - Gestor da Parceria.</t>
    </r>
  </si>
  <si>
    <t>Pendente em análise</t>
  </si>
  <si>
    <r>
      <t>Apoio financeiro para fazer frente a despesas com o “CIRCUITO BAIANO DE ESPORTES AQUÁTICOS”, no período de</t>
    </r>
    <r>
      <rPr>
        <sz val="8"/>
        <color indexed="62"/>
        <rFont val="Arial"/>
        <family val="2"/>
      </rPr>
      <t xml:space="preserve">  20.08.2021  a  22.08.2021</t>
    </r>
    <r>
      <rPr>
        <sz val="8"/>
        <color indexed="8"/>
        <rFont val="Arial"/>
        <family val="2"/>
      </rPr>
      <t>, originário da Inexigibilidade de Chamamento Público nº 25/2020.  Valor Global: R$ 178.030,00 (cento e setenta e oito mil e trinta reais). Vigência: 75 (setenta e cinco) dias. Data: 10/12/2020. .Sinval Vieira da Silva Filho, Coordenador de Excelência Esportiva e Gestor da Parceria.</t>
    </r>
  </si>
  <si>
    <t>Monitoramento</t>
  </si>
  <si>
    <t>Setor Responsável</t>
  </si>
  <si>
    <t>Período de Execução</t>
  </si>
  <si>
    <t>Cumprimento do objeto</t>
  </si>
  <si>
    <t>Relatório de monitoramento</t>
  </si>
  <si>
    <t>Homologação do Relatório</t>
  </si>
  <si>
    <t>Emissão do Parecer de Prestação de Contas do Gestor</t>
  </si>
  <si>
    <t>069.13135.2020.0001185-16</t>
  </si>
  <si>
    <t>06/02/2020 e 13 a 16/02/2020</t>
  </si>
  <si>
    <t>069.13135.2020.0001186-99</t>
  </si>
  <si>
    <t>CAPE</t>
  </si>
  <si>
    <t>069.13135.2020.0000638-51</t>
  </si>
  <si>
    <t>069.13135.2020.0001187-70</t>
  </si>
  <si>
    <t>069.13135.2020.0001188-51</t>
  </si>
  <si>
    <t>069.13135.2020.0001189-31</t>
  </si>
  <si>
    <t>069.13135.2020.0001190-75</t>
  </si>
  <si>
    <t>069.13135.2020.0001195-80</t>
  </si>
  <si>
    <t>069.13135.2020.0001641-19</t>
  </si>
  <si>
    <t>01/09/2020 a 30/11/2020</t>
  </si>
  <si>
    <t>069.13135.2020.0001649-68</t>
  </si>
  <si>
    <t>069.13135.2020.0001650-00</t>
  </si>
  <si>
    <t>23 a 26/09/2020</t>
  </si>
  <si>
    <t>069.13135.2020.0001787-56</t>
  </si>
  <si>
    <t>069.13135.2020.0001835-98</t>
  </si>
  <si>
    <t>17/10/2020 a 24/01/2021</t>
  </si>
  <si>
    <t>069.13135.2020.0001966-57</t>
  </si>
  <si>
    <t>06 E 07/11/2020</t>
  </si>
  <si>
    <t>069.13135.2020.0002011-62</t>
  </si>
  <si>
    <t>069.13135.2020.0002019-10</t>
  </si>
  <si>
    <t>069.13135.2020.0002068-06</t>
  </si>
  <si>
    <t>1ª etapa 09 e 10/01/21 2ª etapa 20 e 21/02/21</t>
  </si>
  <si>
    <t>069.13135.2020.0002072-84</t>
  </si>
  <si>
    <t>069.13135.2020.0002114-78</t>
  </si>
  <si>
    <t>CEDE</t>
  </si>
  <si>
    <t>22/12/2020 /15/02/2021</t>
  </si>
  <si>
    <t>069.13135.2020.0002306-93</t>
  </si>
  <si>
    <t>069.13135.2020.0002301-89</t>
  </si>
  <si>
    <t>30 e 31/01/2021</t>
  </si>
  <si>
    <t>069.13135.2020.0002300-06</t>
  </si>
  <si>
    <t>069.13135.2020.0002296-87</t>
  </si>
  <si>
    <t>20/11 a 25/12/20</t>
  </si>
  <si>
    <t>069.13135.2020.0002298-49</t>
  </si>
  <si>
    <t>069.13135.2020.0002303-41</t>
  </si>
  <si>
    <t>CEREL</t>
  </si>
  <si>
    <t>16/01/2021 a 28/02/2021</t>
  </si>
  <si>
    <t>13/02/21 1ª etapa</t>
  </si>
  <si>
    <t>069.13135.2020.0002297-68</t>
  </si>
  <si>
    <t>Processo de Monitoramento</t>
  </si>
  <si>
    <t>Excelência Esportiva</t>
  </si>
  <si>
    <t xml:space="preserve">Cumprido </t>
  </si>
  <si>
    <t>Não Cumprido</t>
  </si>
  <si>
    <t>Em Execução</t>
  </si>
  <si>
    <t>Aguardando autorização Decreto</t>
  </si>
  <si>
    <t xml:space="preserve">23/02/21 Congresso,             04/03  Abertura,                        06/03 Ritmica,               12/03  Artística,                   20/03 Aeróbica e                  24/04/21 Premiação </t>
  </si>
  <si>
    <t>_</t>
  </si>
  <si>
    <r>
      <t xml:space="preserve">Objeto:apoio financeiro para fazer frente as despesas com o projeto “SUBA 100M DE MTB XCM”, no período de </t>
    </r>
    <r>
      <rPr>
        <sz val="8"/>
        <rFont val="Arial"/>
        <family val="2"/>
      </rPr>
      <t>04/09/2020 a 06/09/2020</t>
    </r>
    <r>
      <rPr>
        <sz val="8"/>
        <color indexed="8"/>
        <rFont val="Arial"/>
        <family val="2"/>
      </rPr>
      <t xml:space="preserve">, na Praça Ápio Medrado, município de Santa Terezinha, Bahia, por meio de inexigibilidade de </t>
    </r>
    <r>
      <rPr>
        <b/>
        <sz val="8"/>
        <color indexed="8"/>
        <rFont val="Arial"/>
        <family val="2"/>
      </rPr>
      <t>chamamento público nº 04/2020</t>
    </r>
    <r>
      <rPr>
        <sz val="8"/>
        <color indexed="8"/>
        <rFont val="Arial"/>
        <family val="2"/>
      </rPr>
      <t>. Valor Global: R$ 170.100,00 (cento e setenta mil e cem reais). Vigência: 60 (sessenta) dias. Data: 10/03/2020. Assinaturas:  Sinval Vieira da Silva Filho - Gestor da Parceria.</t>
    </r>
  </si>
  <si>
    <t>Em análise</t>
  </si>
  <si>
    <t xml:space="preserve"> Em Execução</t>
  </si>
  <si>
    <t>1ª etapa 24/01/2021</t>
  </si>
  <si>
    <t>21 e 22/11/2020</t>
  </si>
  <si>
    <t>2ª Eapa Aguardando autorização - Decreto</t>
  </si>
  <si>
    <t>069.1486.2021.0001162-51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</si>
</sst>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dd/mm/yy"/>
    <numFmt numFmtId="166" formatCode="dd/mm/yy;@"/>
    <numFmt numFmtId="167" formatCode="00000"/>
    <numFmt numFmtId="168" formatCode="[$-416]mmm\-yy;@"/>
  </numFmts>
  <fonts count="37">
    <font>
      <sz val="10"/>
      <name val="Arial"/>
    </font>
    <font>
      <sz val="10"/>
      <name val="Arial"/>
    </font>
    <font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b/>
      <sz val="9"/>
      <color indexed="12"/>
      <name val="Arial"/>
      <family val="2"/>
    </font>
    <font>
      <sz val="9"/>
      <color indexed="13"/>
      <name val="Arial"/>
      <family val="2"/>
    </font>
    <font>
      <b/>
      <sz val="9"/>
      <color indexed="22"/>
      <name val="Arial"/>
      <family val="2"/>
    </font>
    <font>
      <sz val="9"/>
      <color indexed="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Regular"/>
    </font>
    <font>
      <b/>
      <sz val="8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 Regula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 Regular"/>
    </font>
    <font>
      <b/>
      <sz val="8"/>
      <color theme="1"/>
      <name val="Arial"/>
      <family val="2"/>
    </font>
    <font>
      <sz val="8.5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9" fillId="0" borderId="0"/>
    <xf numFmtId="164" fontId="1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92">
    <xf numFmtId="0" fontId="0" fillId="0" borderId="0" xfId="0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center"/>
    </xf>
    <xf numFmtId="165" fontId="16" fillId="0" borderId="3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vertical="center"/>
    </xf>
    <xf numFmtId="166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vertical="center" wrapText="1"/>
    </xf>
    <xf numFmtId="49" fontId="17" fillId="0" borderId="2" xfId="0" applyNumberFormat="1" applyFont="1" applyFill="1" applyBorder="1" applyAlignment="1">
      <alignment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vertical="center" wrapText="1"/>
    </xf>
    <xf numFmtId="166" fontId="13" fillId="6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vertical="center"/>
    </xf>
    <xf numFmtId="14" fontId="7" fillId="6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vertical="center" wrapText="1"/>
    </xf>
    <xf numFmtId="166" fontId="2" fillId="6" borderId="1" xfId="0" applyNumberFormat="1" applyFont="1" applyFill="1" applyBorder="1" applyAlignment="1">
      <alignment vertical="center" wrapText="1"/>
    </xf>
    <xf numFmtId="4" fontId="16" fillId="6" borderId="1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167" fontId="2" fillId="6" borderId="1" xfId="0" applyNumberFormat="1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166" fontId="16" fillId="6" borderId="1" xfId="0" applyNumberFormat="1" applyFont="1" applyFill="1" applyBorder="1" applyAlignment="1">
      <alignment vertical="center" wrapText="1"/>
    </xf>
    <xf numFmtId="165" fontId="16" fillId="6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16" fillId="0" borderId="1" xfId="2" applyFont="1" applyFill="1" applyBorder="1" applyAlignment="1">
      <alignment vertical="center" wrapText="1"/>
    </xf>
    <xf numFmtId="4" fontId="16" fillId="6" borderId="1" xfId="2" applyNumberFormat="1" applyFont="1" applyFill="1" applyBorder="1" applyAlignment="1">
      <alignment vertical="center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vertical="center" wrapText="1"/>
    </xf>
    <xf numFmtId="164" fontId="16" fillId="0" borderId="0" xfId="2" applyFont="1" applyFill="1" applyAlignment="1">
      <alignment vertical="center" wrapText="1"/>
    </xf>
    <xf numFmtId="164" fontId="16" fillId="0" borderId="1" xfId="2" applyFont="1" applyFill="1" applyBorder="1" applyAlignment="1">
      <alignment vertical="center"/>
    </xf>
    <xf numFmtId="14" fontId="16" fillId="0" borderId="1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166" fontId="16" fillId="7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166" fontId="16" fillId="8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66" fontId="16" fillId="9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 wrapText="1"/>
    </xf>
    <xf numFmtId="14" fontId="16" fillId="7" borderId="1" xfId="0" applyNumberFormat="1" applyFont="1" applyFill="1" applyBorder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166" fontId="16" fillId="6" borderId="1" xfId="0" quotePrefix="1" applyNumberFormat="1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>
      <alignment horizontal="center" vertical="center" wrapText="1"/>
    </xf>
    <xf numFmtId="166" fontId="21" fillId="6" borderId="0" xfId="0" applyNumberFormat="1" applyFont="1" applyFill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wrapText="1"/>
    </xf>
    <xf numFmtId="0" fontId="33" fillId="6" borderId="6" xfId="0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vertical="center" wrapText="1"/>
    </xf>
    <xf numFmtId="0" fontId="32" fillId="6" borderId="1" xfId="0" applyFont="1" applyFill="1" applyBorder="1" applyAlignment="1">
      <alignment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4" fontId="2" fillId="6" borderId="4" xfId="0" applyNumberFormat="1" applyFont="1" applyFill="1" applyBorder="1" applyAlignment="1">
      <alignment horizontal="center" vertical="center" wrapText="1"/>
    </xf>
    <xf numFmtId="14" fontId="2" fillId="6" borderId="3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166" fontId="16" fillId="7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66" fontId="16" fillId="0" borderId="4" xfId="0" applyNumberFormat="1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horizontal="center" vertical="center" wrapText="1"/>
    </xf>
    <xf numFmtId="166" fontId="16" fillId="0" borderId="2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4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8" fontId="16" fillId="0" borderId="3" xfId="0" applyNumberFormat="1" applyFont="1" applyFill="1" applyBorder="1" applyAlignment="1">
      <alignment horizontal="center" vertical="center" wrapText="1"/>
    </xf>
    <xf numFmtId="168" fontId="16" fillId="0" borderId="2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7" fontId="2" fillId="6" borderId="4" xfId="0" applyNumberFormat="1" applyFont="1" applyFill="1" applyBorder="1" applyAlignment="1">
      <alignment horizontal="center" vertical="center" wrapText="1"/>
    </xf>
    <xf numFmtId="167" fontId="2" fillId="6" borderId="3" xfId="0" applyNumberFormat="1" applyFont="1" applyFill="1" applyBorder="1" applyAlignment="1">
      <alignment horizontal="center" vertical="center" wrapText="1"/>
    </xf>
    <xf numFmtId="167" fontId="2" fillId="6" borderId="2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4" fillId="5" borderId="13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horizontal="center" vertical="center" wrapText="1"/>
    </xf>
    <xf numFmtId="167" fontId="16" fillId="6" borderId="4" xfId="0" applyNumberFormat="1" applyFont="1" applyFill="1" applyBorder="1" applyAlignment="1">
      <alignment horizontal="center" vertical="center" wrapText="1"/>
    </xf>
    <xf numFmtId="167" fontId="16" fillId="6" borderId="3" xfId="0" applyNumberFormat="1" applyFont="1" applyFill="1" applyBorder="1" applyAlignment="1">
      <alignment horizontal="center" vertical="center" wrapText="1"/>
    </xf>
    <xf numFmtId="167" fontId="16" fillId="6" borderId="2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6" fontId="16" fillId="10" borderId="4" xfId="0" applyNumberFormat="1" applyFont="1" applyFill="1" applyBorder="1" applyAlignment="1">
      <alignment horizontal="center" vertical="center" wrapText="1"/>
    </xf>
    <xf numFmtId="166" fontId="16" fillId="10" borderId="3" xfId="0" applyNumberFormat="1" applyFont="1" applyFill="1" applyBorder="1" applyAlignment="1">
      <alignment horizontal="center" vertical="center" wrapText="1"/>
    </xf>
    <xf numFmtId="166" fontId="16" fillId="10" borderId="2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165" fontId="16" fillId="6" borderId="4" xfId="0" applyNumberFormat="1" applyFont="1" applyFill="1" applyBorder="1" applyAlignment="1">
      <alignment horizontal="center" vertical="center" wrapText="1"/>
    </xf>
    <xf numFmtId="165" fontId="16" fillId="6" borderId="3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16" fillId="11" borderId="4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center" wrapText="1"/>
    </xf>
    <xf numFmtId="0" fontId="33" fillId="0" borderId="2" xfId="0" applyFont="1" applyFill="1" applyBorder="1" applyAlignment="1">
      <alignment horizontal="center" wrapText="1"/>
    </xf>
    <xf numFmtId="0" fontId="36" fillId="0" borderId="4" xfId="0" applyFont="1" applyFill="1" applyBorder="1" applyAlignment="1">
      <alignment horizontal="center" wrapText="1"/>
    </xf>
    <xf numFmtId="0" fontId="36" fillId="0" borderId="3" xfId="0" applyFont="1" applyFill="1" applyBorder="1" applyAlignment="1">
      <alignment horizontal="center" wrapText="1"/>
    </xf>
    <xf numFmtId="0" fontId="36" fillId="0" borderId="2" xfId="0" applyFont="1" applyFill="1" applyBorder="1" applyAlignment="1">
      <alignment horizont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166" fontId="2" fillId="6" borderId="4" xfId="0" applyNumberFormat="1" applyFont="1" applyFill="1" applyBorder="1" applyAlignment="1">
      <alignment horizontal="center" vertical="center" wrapText="1"/>
    </xf>
    <xf numFmtId="166" fontId="2" fillId="6" borderId="3" xfId="0" applyNumberFormat="1" applyFont="1" applyFill="1" applyBorder="1" applyAlignment="1">
      <alignment horizontal="center" vertical="center" wrapText="1"/>
    </xf>
    <xf numFmtId="166" fontId="2" fillId="6" borderId="2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" fontId="16" fillId="6" borderId="4" xfId="0" applyNumberFormat="1" applyFont="1" applyFill="1" applyBorder="1" applyAlignment="1">
      <alignment horizontal="center" vertical="center" wrapText="1"/>
    </xf>
    <xf numFmtId="4" fontId="16" fillId="6" borderId="3" xfId="0" applyNumberFormat="1" applyFont="1" applyFill="1" applyBorder="1" applyAlignment="1">
      <alignment horizontal="center" vertical="center" wrapText="1"/>
    </xf>
    <xf numFmtId="4" fontId="16" fillId="6" borderId="2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43" fontId="35" fillId="0" borderId="4" xfId="3" applyFont="1" applyFill="1" applyBorder="1" applyAlignment="1">
      <alignment horizontal="center" vertical="center"/>
    </xf>
    <xf numFmtId="43" fontId="35" fillId="0" borderId="3" xfId="3" applyFont="1" applyFill="1" applyBorder="1" applyAlignment="1">
      <alignment horizontal="center" vertical="center"/>
    </xf>
    <xf numFmtId="43" fontId="35" fillId="0" borderId="2" xfId="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wrapText="1"/>
    </xf>
    <xf numFmtId="0" fontId="33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166" fontId="2" fillId="6" borderId="1" xfId="0" applyNumberFormat="1" applyFont="1" applyFill="1" applyBorder="1" applyAlignment="1">
      <alignment horizontal="center" vertical="center" wrapText="1"/>
    </xf>
    <xf numFmtId="0" fontId="16" fillId="6" borderId="1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center" vertical="center" wrapText="1"/>
    </xf>
    <xf numFmtId="4" fontId="16" fillId="6" borderId="4" xfId="0" applyNumberFormat="1" applyFont="1" applyFill="1" applyBorder="1" applyAlignment="1">
      <alignment horizontal="center" vertical="center"/>
    </xf>
    <xf numFmtId="4" fontId="16" fillId="6" borderId="3" xfId="0" applyNumberFormat="1" applyFont="1" applyFill="1" applyBorder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horizontal="center" wrapText="1"/>
    </xf>
    <xf numFmtId="0" fontId="33" fillId="6" borderId="3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center" wrapText="1"/>
    </xf>
    <xf numFmtId="166" fontId="16" fillId="6" borderId="1" xfId="0" applyNumberFormat="1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14" fontId="16" fillId="6" borderId="4" xfId="0" applyNumberFormat="1" applyFont="1" applyFill="1" applyBorder="1" applyAlignment="1">
      <alignment horizontal="center" vertical="center" wrapText="1"/>
    </xf>
    <xf numFmtId="14" fontId="16" fillId="6" borderId="3" xfId="0" applyNumberFormat="1" applyFont="1" applyFill="1" applyBorder="1" applyAlignment="1">
      <alignment horizontal="center" vertical="center" wrapText="1"/>
    </xf>
    <xf numFmtId="14" fontId="16" fillId="6" borderId="2" xfId="0" applyNumberFormat="1" applyFont="1" applyFill="1" applyBorder="1" applyAlignment="1">
      <alignment horizontal="center" vertical="center" wrapText="1"/>
    </xf>
    <xf numFmtId="0" fontId="33" fillId="6" borderId="8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33" fillId="6" borderId="9" xfId="0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14" fontId="16" fillId="10" borderId="4" xfId="0" applyNumberFormat="1" applyFont="1" applyFill="1" applyBorder="1" applyAlignment="1">
      <alignment horizontal="center" vertical="center" wrapText="1"/>
    </xf>
    <xf numFmtId="14" fontId="16" fillId="10" borderId="3" xfId="0" applyNumberFormat="1" applyFont="1" applyFill="1" applyBorder="1" applyAlignment="1">
      <alignment horizontal="center" vertical="center" wrapText="1"/>
    </xf>
    <xf numFmtId="14" fontId="16" fillId="10" borderId="2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6" fontId="16" fillId="11" borderId="4" xfId="0" applyNumberFormat="1" applyFont="1" applyFill="1" applyBorder="1" applyAlignment="1">
      <alignment horizontal="center" vertical="center" wrapText="1"/>
    </xf>
    <xf numFmtId="166" fontId="16" fillId="11" borderId="3" xfId="0" applyNumberFormat="1" applyFont="1" applyFill="1" applyBorder="1" applyAlignment="1">
      <alignment horizontal="center" vertical="center" wrapText="1"/>
    </xf>
    <xf numFmtId="166" fontId="16" fillId="11" borderId="2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166" fontId="16" fillId="13" borderId="4" xfId="0" applyNumberFormat="1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horizontal="center" vertical="center" wrapText="1"/>
    </xf>
    <xf numFmtId="166" fontId="16" fillId="13" borderId="2" xfId="0" applyNumberFormat="1" applyFont="1" applyFill="1" applyBorder="1" applyAlignment="1">
      <alignment horizontal="center" vertical="center" wrapText="1"/>
    </xf>
    <xf numFmtId="166" fontId="16" fillId="6" borderId="4" xfId="0" applyNumberFormat="1" applyFont="1" applyFill="1" applyBorder="1" applyAlignment="1">
      <alignment horizontal="center" vertical="center" wrapText="1"/>
    </xf>
    <xf numFmtId="166" fontId="16" fillId="6" borderId="3" xfId="0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4" fontId="18" fillId="6" borderId="1" xfId="0" applyNumberFormat="1" applyFont="1" applyFill="1" applyBorder="1" applyAlignment="1">
      <alignment horizontal="center" vertical="center" wrapText="1"/>
    </xf>
    <xf numFmtId="168" fontId="16" fillId="6" borderId="4" xfId="0" applyNumberFormat="1" applyFont="1" applyFill="1" applyBorder="1" applyAlignment="1">
      <alignment horizontal="center" vertical="center" wrapText="1"/>
    </xf>
    <xf numFmtId="168" fontId="16" fillId="6" borderId="3" xfId="0" applyNumberFormat="1" applyFont="1" applyFill="1" applyBorder="1" applyAlignment="1">
      <alignment horizontal="center" vertical="center" wrapText="1"/>
    </xf>
    <xf numFmtId="4" fontId="16" fillId="0" borderId="4" xfId="2" applyNumberFormat="1" applyFont="1" applyFill="1" applyBorder="1" applyAlignment="1">
      <alignment horizontal="center" vertical="center" wrapText="1"/>
    </xf>
    <xf numFmtId="4" fontId="16" fillId="0" borderId="3" xfId="2" applyNumberFormat="1" applyFont="1" applyFill="1" applyBorder="1" applyAlignment="1">
      <alignment horizontal="center" vertical="center" wrapText="1"/>
    </xf>
    <xf numFmtId="4" fontId="16" fillId="0" borderId="2" xfId="2" applyNumberFormat="1" applyFont="1" applyFill="1" applyBorder="1" applyAlignment="1">
      <alignment horizontal="center" vertical="center" wrapText="1"/>
    </xf>
    <xf numFmtId="166" fontId="16" fillId="6" borderId="2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6" borderId="4" xfId="0" applyNumberFormat="1" applyFont="1" applyFill="1" applyBorder="1" applyAlignment="1">
      <alignment horizontal="center" vertical="center" wrapText="1"/>
    </xf>
    <xf numFmtId="0" fontId="16" fillId="6" borderId="3" xfId="0" applyNumberFormat="1" applyFont="1" applyFill="1" applyBorder="1" applyAlignment="1">
      <alignment horizontal="center" vertical="center" wrapText="1"/>
    </xf>
    <xf numFmtId="49" fontId="16" fillId="6" borderId="4" xfId="0" applyNumberFormat="1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166" fontId="16" fillId="8" borderId="4" xfId="0" applyNumberFormat="1" applyFont="1" applyFill="1" applyBorder="1" applyAlignment="1">
      <alignment horizontal="center" vertical="center" wrapText="1"/>
    </xf>
    <xf numFmtId="166" fontId="16" fillId="8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4" fontId="32" fillId="0" borderId="3" xfId="0" applyNumberFormat="1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64" fontId="16" fillId="0" borderId="4" xfId="2" applyFont="1" applyFill="1" applyBorder="1" applyAlignment="1">
      <alignment horizontal="center" vertical="center" wrapText="1"/>
    </xf>
    <xf numFmtId="164" fontId="16" fillId="0" borderId="2" xfId="2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Separador de milhares" xfId="2" builtinId="3"/>
    <cellStyle name="Separador de milhares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78"/>
  <sheetViews>
    <sheetView showGridLines="0" tabSelected="1" topLeftCell="A77" zoomScaleNormal="100" workbookViewId="0">
      <selection activeCell="F84" sqref="F84:F86"/>
    </sheetView>
  </sheetViews>
  <sheetFormatPr defaultRowHeight="15" customHeight="1"/>
  <cols>
    <col min="1" max="1" width="4" style="9" customWidth="1"/>
    <col min="2" max="2" width="5.42578125" style="13" customWidth="1"/>
    <col min="3" max="3" width="23.85546875" style="10" customWidth="1"/>
    <col min="4" max="4" width="39.42578125" style="10" customWidth="1"/>
    <col min="5" max="5" width="12.140625" style="10" customWidth="1"/>
    <col min="6" max="6" width="9" style="8" customWidth="1"/>
    <col min="7" max="7" width="11.28515625" style="20" customWidth="1"/>
    <col min="8" max="8" width="4.5703125" style="13" customWidth="1"/>
    <col min="9" max="9" width="2.7109375" style="13" customWidth="1"/>
    <col min="10" max="10" width="15.28515625" style="7" customWidth="1"/>
    <col min="11" max="11" width="10" style="20" customWidth="1"/>
    <col min="12" max="12" width="9.5703125" style="8" customWidth="1"/>
    <col min="13" max="13" width="14" style="8" customWidth="1"/>
    <col min="14" max="14" width="11.85546875" style="8" customWidth="1"/>
    <col min="15" max="15" width="19" style="10" customWidth="1"/>
    <col min="16" max="16" width="11.85546875" style="10" customWidth="1"/>
    <col min="17" max="17" width="13.28515625" style="8" customWidth="1"/>
    <col min="18" max="18" width="13.28515625" style="23" customWidth="1"/>
    <col min="19" max="19" width="13.42578125" style="23" customWidth="1"/>
    <col min="20" max="20" width="12.5703125" style="14" customWidth="1"/>
    <col min="21" max="21" width="13.28515625" style="10" customWidth="1"/>
    <col min="22" max="22" width="11" style="8" customWidth="1"/>
    <col min="23" max="23" width="17.7109375" style="8" customWidth="1"/>
    <col min="24" max="24" width="20.42578125" style="22" customWidth="1"/>
    <col min="25" max="25" width="19" style="10" customWidth="1"/>
    <col min="26" max="26" width="13" style="6" customWidth="1"/>
    <col min="27" max="27" width="9.140625" style="6"/>
    <col min="28" max="28" width="13" style="6" customWidth="1"/>
    <col min="29" max="29" width="10" style="6" customWidth="1"/>
    <col min="30" max="30" width="11.28515625" style="6" customWidth="1"/>
    <col min="31" max="31" width="12" style="6" customWidth="1"/>
    <col min="32" max="32" width="13.5703125" style="6" customWidth="1"/>
    <col min="33" max="54" width="9.140625" style="6"/>
    <col min="55" max="16384" width="9.140625" style="10"/>
  </cols>
  <sheetData>
    <row r="1" spans="1:61" ht="26.25" customHeight="1">
      <c r="A1" s="205" t="s">
        <v>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</row>
    <row r="2" spans="1:61" ht="24.75" customHeight="1">
      <c r="A2" s="204" t="s">
        <v>29</v>
      </c>
      <c r="B2" s="204"/>
      <c r="C2" s="204"/>
      <c r="D2" s="204"/>
      <c r="E2" s="204"/>
      <c r="F2" s="204"/>
      <c r="G2" s="204"/>
      <c r="H2" s="324" t="s">
        <v>22</v>
      </c>
      <c r="I2" s="324"/>
      <c r="J2" s="324"/>
      <c r="K2" s="324"/>
      <c r="L2" s="324"/>
      <c r="M2" s="210" t="s">
        <v>293</v>
      </c>
      <c r="N2" s="211"/>
      <c r="O2" s="211"/>
      <c r="P2" s="211"/>
      <c r="Q2" s="211"/>
      <c r="R2" s="211"/>
      <c r="S2" s="212"/>
      <c r="T2" s="325" t="s">
        <v>10</v>
      </c>
      <c r="U2" s="325"/>
      <c r="V2" s="325"/>
      <c r="W2" s="325"/>
      <c r="X2" s="325"/>
      <c r="Y2" s="325" t="s">
        <v>0</v>
      </c>
      <c r="Z2" s="325"/>
      <c r="AA2" s="325"/>
      <c r="AB2" s="325"/>
      <c r="AC2" s="325"/>
      <c r="AD2" s="24"/>
      <c r="AE2" s="24" t="s">
        <v>1</v>
      </c>
      <c r="AF2" s="204" t="s">
        <v>19</v>
      </c>
      <c r="AG2" s="204"/>
      <c r="BC2" s="6"/>
      <c r="BD2" s="6"/>
      <c r="BE2" s="6"/>
      <c r="BF2" s="6"/>
      <c r="BG2" s="6"/>
      <c r="BH2" s="6"/>
      <c r="BI2" s="6"/>
    </row>
    <row r="3" spans="1:61" ht="63" customHeight="1">
      <c r="A3" s="2" t="s">
        <v>21</v>
      </c>
      <c r="B3" s="2" t="s">
        <v>2</v>
      </c>
      <c r="C3" s="2" t="s">
        <v>3</v>
      </c>
      <c r="D3" s="2" t="s">
        <v>4</v>
      </c>
      <c r="E3" s="2"/>
      <c r="F3" s="2" t="s">
        <v>5</v>
      </c>
      <c r="G3" s="2" t="s">
        <v>6</v>
      </c>
      <c r="H3" s="2" t="s">
        <v>11</v>
      </c>
      <c r="I3" s="2" t="s">
        <v>7</v>
      </c>
      <c r="J3" s="2" t="s">
        <v>25</v>
      </c>
      <c r="K3" s="2" t="s">
        <v>6</v>
      </c>
      <c r="L3" s="2" t="s">
        <v>26</v>
      </c>
      <c r="M3" s="2" t="s">
        <v>340</v>
      </c>
      <c r="N3" s="2" t="s">
        <v>294</v>
      </c>
      <c r="O3" s="2" t="s">
        <v>295</v>
      </c>
      <c r="P3" s="2" t="s">
        <v>296</v>
      </c>
      <c r="Q3" s="2" t="s">
        <v>297</v>
      </c>
      <c r="R3" s="2" t="s">
        <v>298</v>
      </c>
      <c r="S3" s="2" t="s">
        <v>299</v>
      </c>
      <c r="T3" s="2" t="s">
        <v>12</v>
      </c>
      <c r="U3" s="2" t="s">
        <v>13</v>
      </c>
      <c r="V3" s="2" t="s">
        <v>14</v>
      </c>
      <c r="W3" s="2" t="s">
        <v>9</v>
      </c>
      <c r="X3" s="2" t="s">
        <v>13</v>
      </c>
      <c r="Y3" s="2" t="s">
        <v>15</v>
      </c>
      <c r="Z3" s="2" t="s">
        <v>16</v>
      </c>
      <c r="AA3" s="2" t="s">
        <v>20</v>
      </c>
      <c r="AB3" s="2" t="s">
        <v>17</v>
      </c>
      <c r="AC3" s="2" t="s">
        <v>8</v>
      </c>
      <c r="AD3" s="2" t="s">
        <v>75</v>
      </c>
      <c r="AE3" s="2" t="s">
        <v>18</v>
      </c>
      <c r="AF3" s="2" t="s">
        <v>74</v>
      </c>
      <c r="AG3" s="2" t="s">
        <v>73</v>
      </c>
      <c r="BC3" s="6"/>
      <c r="BD3" s="6"/>
      <c r="BE3" s="6"/>
      <c r="BF3" s="6"/>
      <c r="BG3" s="6"/>
      <c r="BH3" s="6"/>
      <c r="BI3" s="6"/>
    </row>
    <row r="4" spans="1:61" s="35" customFormat="1" ht="32.25" customHeight="1">
      <c r="A4" s="221">
        <v>1</v>
      </c>
      <c r="B4" s="244" t="s">
        <v>35</v>
      </c>
      <c r="C4" s="28" t="s">
        <v>40</v>
      </c>
      <c r="D4" s="329" t="s">
        <v>39</v>
      </c>
      <c r="E4" s="329" t="s">
        <v>76</v>
      </c>
      <c r="F4" s="172">
        <v>43861</v>
      </c>
      <c r="G4" s="232">
        <v>450086.98</v>
      </c>
      <c r="H4" s="34"/>
      <c r="I4" s="358" t="s">
        <v>42</v>
      </c>
      <c r="J4" s="176" t="s">
        <v>41</v>
      </c>
      <c r="K4" s="232">
        <v>450086.98</v>
      </c>
      <c r="L4" s="173">
        <v>43875</v>
      </c>
      <c r="M4" s="173" t="s">
        <v>300</v>
      </c>
      <c r="N4" s="163" t="s">
        <v>341</v>
      </c>
      <c r="O4" s="173" t="s">
        <v>301</v>
      </c>
      <c r="P4" s="321" t="s">
        <v>342</v>
      </c>
      <c r="Q4" s="173">
        <v>44029</v>
      </c>
      <c r="R4" s="173">
        <v>44060</v>
      </c>
      <c r="S4" s="173"/>
      <c r="T4" s="229" t="s">
        <v>72</v>
      </c>
      <c r="U4" s="172">
        <v>44018</v>
      </c>
      <c r="V4" s="326" t="s">
        <v>142</v>
      </c>
      <c r="W4" s="182" t="s">
        <v>273</v>
      </c>
      <c r="X4" s="185">
        <v>44278</v>
      </c>
      <c r="Y4" s="169">
        <v>43890</v>
      </c>
      <c r="Z4" s="101" t="s">
        <v>113</v>
      </c>
      <c r="AA4" s="102">
        <v>43890</v>
      </c>
      <c r="AB4" s="102">
        <f>Y4+14</f>
        <v>43904</v>
      </c>
      <c r="AC4" s="237" t="s">
        <v>289</v>
      </c>
      <c r="AD4" s="196">
        <f>AB4+90</f>
        <v>43994</v>
      </c>
      <c r="AE4" s="193">
        <f>K4</f>
        <v>450086.98</v>
      </c>
      <c r="AF4" s="189" t="s">
        <v>37</v>
      </c>
      <c r="AG4" s="213" t="s">
        <v>257</v>
      </c>
    </row>
    <row r="5" spans="1:61" s="35" customFormat="1" ht="25.5" customHeight="1">
      <c r="A5" s="222"/>
      <c r="B5" s="245"/>
      <c r="C5" s="100" t="s">
        <v>34</v>
      </c>
      <c r="D5" s="330"/>
      <c r="E5" s="330"/>
      <c r="F5" s="161"/>
      <c r="G5" s="233"/>
      <c r="H5" s="34"/>
      <c r="I5" s="359"/>
      <c r="J5" s="177"/>
      <c r="K5" s="233"/>
      <c r="L5" s="174"/>
      <c r="M5" s="174"/>
      <c r="N5" s="164"/>
      <c r="O5" s="174"/>
      <c r="P5" s="322"/>
      <c r="Q5" s="174"/>
      <c r="R5" s="174"/>
      <c r="S5" s="174"/>
      <c r="T5" s="227"/>
      <c r="U5" s="161"/>
      <c r="V5" s="327"/>
      <c r="W5" s="183"/>
      <c r="X5" s="186"/>
      <c r="Y5" s="170"/>
      <c r="Z5" s="37"/>
      <c r="AA5" s="28"/>
      <c r="AB5" s="32"/>
      <c r="AC5" s="238"/>
      <c r="AD5" s="197"/>
      <c r="AE5" s="194"/>
      <c r="AF5" s="190"/>
      <c r="AG5" s="213"/>
    </row>
    <row r="6" spans="1:61" s="35" customFormat="1" ht="67.5" customHeight="1">
      <c r="A6" s="222"/>
      <c r="B6" s="245"/>
      <c r="C6" s="70" t="s">
        <v>38</v>
      </c>
      <c r="D6" s="330"/>
      <c r="E6" s="330"/>
      <c r="F6" s="161"/>
      <c r="G6" s="233"/>
      <c r="H6" s="34"/>
      <c r="I6" s="359"/>
      <c r="J6" s="177"/>
      <c r="K6" s="233"/>
      <c r="L6" s="174"/>
      <c r="M6" s="174"/>
      <c r="N6" s="164"/>
      <c r="O6" s="174"/>
      <c r="P6" s="322"/>
      <c r="Q6" s="174"/>
      <c r="R6" s="174"/>
      <c r="S6" s="174"/>
      <c r="T6" s="227"/>
      <c r="U6" s="161"/>
      <c r="V6" s="327"/>
      <c r="W6" s="183"/>
      <c r="X6" s="186"/>
      <c r="Y6" s="170"/>
      <c r="Z6" s="39"/>
      <c r="AA6" s="176"/>
      <c r="AB6" s="94"/>
      <c r="AC6" s="238"/>
      <c r="AD6" s="197"/>
      <c r="AE6" s="194"/>
      <c r="AF6" s="190"/>
      <c r="AG6" s="213"/>
    </row>
    <row r="7" spans="1:61" s="35" customFormat="1" ht="4.5" customHeight="1">
      <c r="A7" s="223"/>
      <c r="B7" s="246"/>
      <c r="C7" s="40"/>
      <c r="D7" s="355"/>
      <c r="E7" s="40"/>
      <c r="F7" s="162"/>
      <c r="G7" s="30"/>
      <c r="H7" s="34"/>
      <c r="I7" s="360"/>
      <c r="J7" s="178"/>
      <c r="K7" s="30"/>
      <c r="L7" s="175"/>
      <c r="M7" s="175"/>
      <c r="N7" s="165"/>
      <c r="O7" s="175"/>
      <c r="P7" s="323"/>
      <c r="Q7" s="175"/>
      <c r="R7" s="175"/>
      <c r="S7" s="175"/>
      <c r="T7" s="228"/>
      <c r="U7" s="162"/>
      <c r="V7" s="328"/>
      <c r="W7" s="184"/>
      <c r="X7" s="187"/>
      <c r="Y7" s="171"/>
      <c r="Z7" s="43"/>
      <c r="AA7" s="178"/>
      <c r="AB7" s="145"/>
      <c r="AC7" s="239"/>
      <c r="AD7" s="198"/>
      <c r="AE7" s="195"/>
      <c r="AF7" s="191"/>
      <c r="AG7" s="213"/>
    </row>
    <row r="8" spans="1:61" s="35" customFormat="1" ht="30.75" customHeight="1">
      <c r="A8" s="291">
        <v>2</v>
      </c>
      <c r="B8" s="292" t="s">
        <v>43</v>
      </c>
      <c r="C8" s="122"/>
      <c r="D8" s="294" t="s">
        <v>65</v>
      </c>
      <c r="E8" s="123"/>
      <c r="F8" s="290">
        <v>43889</v>
      </c>
      <c r="G8" s="263">
        <v>29917.96</v>
      </c>
      <c r="H8" s="74"/>
      <c r="I8" s="293" t="s">
        <v>42</v>
      </c>
      <c r="J8" s="201" t="s">
        <v>347</v>
      </c>
      <c r="K8" s="201" t="s">
        <v>347</v>
      </c>
      <c r="L8" s="201" t="s">
        <v>347</v>
      </c>
      <c r="M8" s="201" t="s">
        <v>302</v>
      </c>
      <c r="N8" s="207" t="s">
        <v>303</v>
      </c>
      <c r="O8" s="201" t="s">
        <v>347</v>
      </c>
      <c r="P8" s="207" t="s">
        <v>343</v>
      </c>
      <c r="Q8" s="201" t="s">
        <v>347</v>
      </c>
      <c r="R8" s="201" t="s">
        <v>347</v>
      </c>
      <c r="S8" s="201" t="s">
        <v>347</v>
      </c>
      <c r="T8" s="201" t="s">
        <v>347</v>
      </c>
      <c r="U8" s="201" t="s">
        <v>347</v>
      </c>
      <c r="V8" s="201" t="s">
        <v>347</v>
      </c>
      <c r="W8" s="201" t="s">
        <v>347</v>
      </c>
      <c r="X8" s="201" t="s">
        <v>347</v>
      </c>
      <c r="Y8" s="308">
        <f>F8+150</f>
        <v>44039</v>
      </c>
      <c r="Z8" s="127" t="s">
        <v>112</v>
      </c>
      <c r="AA8" s="127">
        <v>44040</v>
      </c>
      <c r="AB8" s="127">
        <f>Y8+150</f>
        <v>44189</v>
      </c>
      <c r="AC8" s="301" t="s">
        <v>122</v>
      </c>
      <c r="AD8" s="196"/>
      <c r="AE8" s="231"/>
      <c r="AF8" s="199" t="s">
        <v>44</v>
      </c>
      <c r="AG8" s="188"/>
    </row>
    <row r="9" spans="1:61" s="35" customFormat="1" ht="42.75" customHeight="1">
      <c r="A9" s="291"/>
      <c r="B9" s="292"/>
      <c r="C9" s="134" t="s">
        <v>45</v>
      </c>
      <c r="D9" s="295"/>
      <c r="E9" s="124" t="s">
        <v>83</v>
      </c>
      <c r="F9" s="290"/>
      <c r="G9" s="264"/>
      <c r="H9" s="74"/>
      <c r="I9" s="293"/>
      <c r="J9" s="202"/>
      <c r="K9" s="202"/>
      <c r="L9" s="202"/>
      <c r="M9" s="202"/>
      <c r="N9" s="208"/>
      <c r="O9" s="202"/>
      <c r="P9" s="208"/>
      <c r="Q9" s="202"/>
      <c r="R9" s="202"/>
      <c r="S9" s="202"/>
      <c r="T9" s="202"/>
      <c r="U9" s="202"/>
      <c r="V9" s="202"/>
      <c r="W9" s="202"/>
      <c r="X9" s="202"/>
      <c r="Y9" s="308"/>
      <c r="Z9" s="127" t="s">
        <v>192</v>
      </c>
      <c r="AA9" s="127">
        <v>44169</v>
      </c>
      <c r="AB9" s="127">
        <f>AB8+150</f>
        <v>44339</v>
      </c>
      <c r="AC9" s="301"/>
      <c r="AD9" s="197"/>
      <c r="AE9" s="231"/>
      <c r="AF9" s="199"/>
      <c r="AG9" s="188"/>
    </row>
    <row r="10" spans="1:61" s="35" customFormat="1" ht="38.25" customHeight="1">
      <c r="A10" s="291"/>
      <c r="B10" s="292"/>
      <c r="C10" s="122"/>
      <c r="D10" s="296"/>
      <c r="E10" s="125"/>
      <c r="F10" s="290"/>
      <c r="G10" s="265"/>
      <c r="H10" s="74"/>
      <c r="I10" s="293"/>
      <c r="J10" s="203"/>
      <c r="K10" s="203"/>
      <c r="L10" s="203"/>
      <c r="M10" s="203"/>
      <c r="N10" s="209"/>
      <c r="O10" s="203"/>
      <c r="P10" s="209"/>
      <c r="Q10" s="203"/>
      <c r="R10" s="203"/>
      <c r="S10" s="203"/>
      <c r="T10" s="203"/>
      <c r="U10" s="203"/>
      <c r="V10" s="203"/>
      <c r="W10" s="203"/>
      <c r="X10" s="203"/>
      <c r="Y10" s="308"/>
      <c r="Z10" s="126" t="s">
        <v>264</v>
      </c>
      <c r="AA10" s="135">
        <v>44271</v>
      </c>
      <c r="AB10" s="127" t="s">
        <v>265</v>
      </c>
      <c r="AC10" s="301"/>
      <c r="AD10" s="197"/>
      <c r="AE10" s="231"/>
      <c r="AF10" s="199"/>
      <c r="AG10" s="188"/>
    </row>
    <row r="11" spans="1:61" s="35" customFormat="1" ht="21" customHeight="1">
      <c r="A11" s="291">
        <v>3</v>
      </c>
      <c r="B11" s="292" t="s">
        <v>47</v>
      </c>
      <c r="C11" s="133"/>
      <c r="D11" s="294" t="s">
        <v>64</v>
      </c>
      <c r="E11" s="128" t="s">
        <v>271</v>
      </c>
      <c r="F11" s="290">
        <v>43889</v>
      </c>
      <c r="G11" s="302">
        <v>29921.759999999998</v>
      </c>
      <c r="H11" s="74"/>
      <c r="I11" s="318" t="s">
        <v>42</v>
      </c>
      <c r="J11" s="201" t="s">
        <v>347</v>
      </c>
      <c r="K11" s="201" t="s">
        <v>347</v>
      </c>
      <c r="L11" s="201" t="s">
        <v>347</v>
      </c>
      <c r="M11" s="201" t="s">
        <v>304</v>
      </c>
      <c r="N11" s="207" t="s">
        <v>303</v>
      </c>
      <c r="O11" s="201" t="s">
        <v>347</v>
      </c>
      <c r="P11" s="207" t="s">
        <v>343</v>
      </c>
      <c r="Q11" s="201" t="s">
        <v>347</v>
      </c>
      <c r="R11" s="201" t="s">
        <v>347</v>
      </c>
      <c r="S11" s="201" t="s">
        <v>347</v>
      </c>
      <c r="T11" s="201" t="s">
        <v>347</v>
      </c>
      <c r="U11" s="201" t="s">
        <v>347</v>
      </c>
      <c r="V11" s="201" t="s">
        <v>347</v>
      </c>
      <c r="W11" s="201" t="s">
        <v>347</v>
      </c>
      <c r="X11" s="201" t="s">
        <v>347</v>
      </c>
      <c r="Y11" s="308">
        <f>F11+150</f>
        <v>44039</v>
      </c>
      <c r="Z11" s="130" t="s">
        <v>112</v>
      </c>
      <c r="AA11" s="130">
        <v>44040</v>
      </c>
      <c r="AB11" s="130">
        <f>Y11+150</f>
        <v>44189</v>
      </c>
      <c r="AC11" s="301" t="s">
        <v>122</v>
      </c>
      <c r="AD11" s="196"/>
      <c r="AE11" s="231"/>
      <c r="AF11" s="199" t="s">
        <v>48</v>
      </c>
      <c r="AG11" s="188"/>
    </row>
    <row r="12" spans="1:61" s="35" customFormat="1" ht="45" customHeight="1">
      <c r="A12" s="291"/>
      <c r="B12" s="292"/>
      <c r="C12" s="134" t="s">
        <v>46</v>
      </c>
      <c r="D12" s="295"/>
      <c r="E12" s="129" t="s">
        <v>83</v>
      </c>
      <c r="F12" s="290"/>
      <c r="G12" s="303"/>
      <c r="H12" s="74"/>
      <c r="I12" s="319"/>
      <c r="J12" s="202"/>
      <c r="K12" s="202"/>
      <c r="L12" s="202"/>
      <c r="M12" s="202" t="s">
        <v>304</v>
      </c>
      <c r="N12" s="208"/>
      <c r="O12" s="202"/>
      <c r="P12" s="208"/>
      <c r="Q12" s="202"/>
      <c r="R12" s="202"/>
      <c r="S12" s="202"/>
      <c r="T12" s="202"/>
      <c r="U12" s="202"/>
      <c r="V12" s="202"/>
      <c r="W12" s="202"/>
      <c r="X12" s="202"/>
      <c r="Y12" s="308"/>
      <c r="Z12" s="132" t="s">
        <v>193</v>
      </c>
      <c r="AA12" s="130">
        <v>44169</v>
      </c>
      <c r="AB12" s="130">
        <f>AB11+150</f>
        <v>44339</v>
      </c>
      <c r="AC12" s="301"/>
      <c r="AD12" s="197"/>
      <c r="AE12" s="231"/>
      <c r="AF12" s="199"/>
      <c r="AG12" s="188"/>
    </row>
    <row r="13" spans="1:61" s="35" customFormat="1" ht="33" customHeight="1">
      <c r="A13" s="291"/>
      <c r="B13" s="292"/>
      <c r="C13" s="133"/>
      <c r="D13" s="296"/>
      <c r="E13" s="131"/>
      <c r="F13" s="290"/>
      <c r="G13" s="304"/>
      <c r="H13" s="74"/>
      <c r="I13" s="320"/>
      <c r="J13" s="203"/>
      <c r="K13" s="203"/>
      <c r="L13" s="203"/>
      <c r="M13" s="203"/>
      <c r="N13" s="209"/>
      <c r="O13" s="203"/>
      <c r="P13" s="209"/>
      <c r="Q13" s="203"/>
      <c r="R13" s="203"/>
      <c r="S13" s="203"/>
      <c r="T13" s="203"/>
      <c r="U13" s="203"/>
      <c r="V13" s="203"/>
      <c r="W13" s="203"/>
      <c r="X13" s="203"/>
      <c r="Y13" s="308"/>
      <c r="Z13" s="132" t="s">
        <v>270</v>
      </c>
      <c r="AA13" s="130">
        <v>44271</v>
      </c>
      <c r="AB13" s="130" t="s">
        <v>265</v>
      </c>
      <c r="AC13" s="301"/>
      <c r="AD13" s="197"/>
      <c r="AE13" s="231"/>
      <c r="AF13" s="199"/>
      <c r="AG13" s="188"/>
    </row>
    <row r="14" spans="1:61" s="35" customFormat="1" ht="21.75" customHeight="1">
      <c r="A14" s="291">
        <v>4</v>
      </c>
      <c r="B14" s="292" t="s">
        <v>49</v>
      </c>
      <c r="C14" s="133"/>
      <c r="D14" s="315" t="s">
        <v>51</v>
      </c>
      <c r="E14" s="138"/>
      <c r="F14" s="290">
        <v>43894</v>
      </c>
      <c r="G14" s="302">
        <v>29921.759999999998</v>
      </c>
      <c r="H14" s="74"/>
      <c r="I14" s="293"/>
      <c r="J14" s="201" t="s">
        <v>347</v>
      </c>
      <c r="K14" s="201" t="s">
        <v>347</v>
      </c>
      <c r="L14" s="201" t="s">
        <v>347</v>
      </c>
      <c r="M14" s="201" t="s">
        <v>305</v>
      </c>
      <c r="N14" s="207" t="s">
        <v>303</v>
      </c>
      <c r="O14" s="201" t="s">
        <v>347</v>
      </c>
      <c r="P14" s="207" t="s">
        <v>343</v>
      </c>
      <c r="Q14" s="201" t="s">
        <v>347</v>
      </c>
      <c r="R14" s="201" t="s">
        <v>347</v>
      </c>
      <c r="S14" s="201" t="s">
        <v>347</v>
      </c>
      <c r="T14" s="201" t="s">
        <v>347</v>
      </c>
      <c r="U14" s="201" t="s">
        <v>347</v>
      </c>
      <c r="V14" s="201" t="s">
        <v>347</v>
      </c>
      <c r="W14" s="201" t="s">
        <v>347</v>
      </c>
      <c r="X14" s="201" t="s">
        <v>347</v>
      </c>
      <c r="Y14" s="308">
        <v>44031</v>
      </c>
      <c r="Z14" s="130" t="s">
        <v>111</v>
      </c>
      <c r="AA14" s="130">
        <v>44033</v>
      </c>
      <c r="AB14" s="130">
        <f>Y14+137</f>
        <v>44168</v>
      </c>
      <c r="AC14" s="301" t="s">
        <v>122</v>
      </c>
      <c r="AD14" s="196"/>
      <c r="AE14" s="231"/>
      <c r="AF14" s="199" t="s">
        <v>48</v>
      </c>
      <c r="AG14" s="188"/>
    </row>
    <row r="15" spans="1:61" s="35" customFormat="1" ht="48" customHeight="1">
      <c r="A15" s="291"/>
      <c r="B15" s="292"/>
      <c r="C15" s="139" t="s">
        <v>50</v>
      </c>
      <c r="D15" s="316"/>
      <c r="E15" s="140" t="s">
        <v>82</v>
      </c>
      <c r="F15" s="290"/>
      <c r="G15" s="303"/>
      <c r="H15" s="74"/>
      <c r="I15" s="293"/>
      <c r="J15" s="202"/>
      <c r="K15" s="202"/>
      <c r="L15" s="202"/>
      <c r="M15" s="202" t="s">
        <v>305</v>
      </c>
      <c r="N15" s="208"/>
      <c r="O15" s="202"/>
      <c r="P15" s="208"/>
      <c r="Q15" s="202"/>
      <c r="R15" s="202"/>
      <c r="S15" s="202"/>
      <c r="T15" s="202"/>
      <c r="U15" s="202"/>
      <c r="V15" s="202"/>
      <c r="W15" s="202"/>
      <c r="X15" s="202"/>
      <c r="Y15" s="308"/>
      <c r="Z15" s="132" t="s">
        <v>189</v>
      </c>
      <c r="AA15" s="130">
        <v>44169</v>
      </c>
      <c r="AB15" s="130">
        <f>AB14+137</f>
        <v>44305</v>
      </c>
      <c r="AC15" s="301"/>
      <c r="AD15" s="197"/>
      <c r="AE15" s="231"/>
      <c r="AF15" s="199"/>
      <c r="AG15" s="188"/>
    </row>
    <row r="16" spans="1:61" s="35" customFormat="1" ht="32.25" customHeight="1">
      <c r="A16" s="291"/>
      <c r="B16" s="292"/>
      <c r="C16" s="133"/>
      <c r="D16" s="317"/>
      <c r="E16" s="141"/>
      <c r="F16" s="290"/>
      <c r="G16" s="304"/>
      <c r="H16" s="74"/>
      <c r="I16" s="293"/>
      <c r="J16" s="203"/>
      <c r="K16" s="203"/>
      <c r="L16" s="203"/>
      <c r="M16" s="203"/>
      <c r="N16" s="209"/>
      <c r="O16" s="203"/>
      <c r="P16" s="209"/>
      <c r="Q16" s="203"/>
      <c r="R16" s="203"/>
      <c r="S16" s="203"/>
      <c r="T16" s="203"/>
      <c r="U16" s="203"/>
      <c r="V16" s="203"/>
      <c r="W16" s="203"/>
      <c r="X16" s="203"/>
      <c r="Y16" s="308"/>
      <c r="Z16" s="132" t="s">
        <v>269</v>
      </c>
      <c r="AA16" s="130">
        <v>44271</v>
      </c>
      <c r="AB16" s="130" t="s">
        <v>265</v>
      </c>
      <c r="AC16" s="301"/>
      <c r="AD16" s="197"/>
      <c r="AE16" s="231"/>
      <c r="AF16" s="199"/>
      <c r="AG16" s="188"/>
    </row>
    <row r="17" spans="1:33" s="35" customFormat="1" ht="30.75" customHeight="1">
      <c r="A17" s="291">
        <v>5</v>
      </c>
      <c r="B17" s="292" t="s">
        <v>52</v>
      </c>
      <c r="C17" s="133"/>
      <c r="D17" s="294" t="s">
        <v>53</v>
      </c>
      <c r="E17" s="128"/>
      <c r="F17" s="290">
        <v>43894</v>
      </c>
      <c r="G17" s="302">
        <v>29921.759999999998</v>
      </c>
      <c r="H17" s="74"/>
      <c r="I17" s="293"/>
      <c r="J17" s="201" t="s">
        <v>347</v>
      </c>
      <c r="K17" s="201" t="s">
        <v>347</v>
      </c>
      <c r="L17" s="201" t="s">
        <v>347</v>
      </c>
      <c r="M17" s="201" t="s">
        <v>306</v>
      </c>
      <c r="N17" s="207" t="s">
        <v>303</v>
      </c>
      <c r="O17" s="201" t="s">
        <v>347</v>
      </c>
      <c r="P17" s="207" t="s">
        <v>343</v>
      </c>
      <c r="Q17" s="201" t="s">
        <v>347</v>
      </c>
      <c r="R17" s="201" t="s">
        <v>347</v>
      </c>
      <c r="S17" s="201" t="s">
        <v>347</v>
      </c>
      <c r="T17" s="201" t="s">
        <v>347</v>
      </c>
      <c r="U17" s="201" t="s">
        <v>347</v>
      </c>
      <c r="V17" s="201" t="s">
        <v>347</v>
      </c>
      <c r="W17" s="201" t="s">
        <v>347</v>
      </c>
      <c r="X17" s="201" t="s">
        <v>347</v>
      </c>
      <c r="Y17" s="308">
        <v>44031</v>
      </c>
      <c r="Z17" s="130" t="s">
        <v>111</v>
      </c>
      <c r="AA17" s="130">
        <v>44033</v>
      </c>
      <c r="AB17" s="130">
        <f>Y17+137</f>
        <v>44168</v>
      </c>
      <c r="AC17" s="301" t="s">
        <v>122</v>
      </c>
      <c r="AD17" s="196"/>
      <c r="AE17" s="231"/>
      <c r="AF17" s="199" t="s">
        <v>48</v>
      </c>
      <c r="AG17" s="188"/>
    </row>
    <row r="18" spans="1:33" s="35" customFormat="1" ht="47.25" customHeight="1">
      <c r="A18" s="291"/>
      <c r="B18" s="292"/>
      <c r="C18" s="106" t="s">
        <v>50</v>
      </c>
      <c r="D18" s="295"/>
      <c r="E18" s="129" t="s">
        <v>83</v>
      </c>
      <c r="F18" s="290"/>
      <c r="G18" s="303"/>
      <c r="H18" s="74"/>
      <c r="I18" s="293"/>
      <c r="J18" s="202"/>
      <c r="K18" s="202"/>
      <c r="L18" s="202"/>
      <c r="M18" s="202" t="s">
        <v>306</v>
      </c>
      <c r="N18" s="208"/>
      <c r="O18" s="202"/>
      <c r="P18" s="208"/>
      <c r="Q18" s="202"/>
      <c r="R18" s="202"/>
      <c r="S18" s="202"/>
      <c r="T18" s="202"/>
      <c r="U18" s="202"/>
      <c r="V18" s="202"/>
      <c r="W18" s="202"/>
      <c r="X18" s="202"/>
      <c r="Y18" s="308"/>
      <c r="Z18" s="132" t="s">
        <v>190</v>
      </c>
      <c r="AA18" s="130">
        <v>44169</v>
      </c>
      <c r="AB18" s="137">
        <f>AB17+137</f>
        <v>44305</v>
      </c>
      <c r="AC18" s="301"/>
      <c r="AD18" s="197"/>
      <c r="AE18" s="231"/>
      <c r="AF18" s="199"/>
      <c r="AG18" s="188"/>
    </row>
    <row r="19" spans="1:33" s="35" customFormat="1" ht="22.5" customHeight="1">
      <c r="A19" s="291"/>
      <c r="B19" s="292"/>
      <c r="C19" s="133"/>
      <c r="D19" s="296"/>
      <c r="E19" s="131"/>
      <c r="F19" s="290"/>
      <c r="G19" s="304"/>
      <c r="H19" s="74"/>
      <c r="I19" s="293"/>
      <c r="J19" s="203"/>
      <c r="K19" s="203"/>
      <c r="L19" s="203"/>
      <c r="M19" s="203"/>
      <c r="N19" s="209"/>
      <c r="O19" s="203"/>
      <c r="P19" s="209"/>
      <c r="Q19" s="203"/>
      <c r="R19" s="203"/>
      <c r="S19" s="203"/>
      <c r="T19" s="203"/>
      <c r="U19" s="203"/>
      <c r="V19" s="203"/>
      <c r="W19" s="203"/>
      <c r="X19" s="203"/>
      <c r="Y19" s="308"/>
      <c r="Z19" s="132" t="s">
        <v>268</v>
      </c>
      <c r="AA19" s="116">
        <v>44271</v>
      </c>
      <c r="AB19" s="130" t="s">
        <v>265</v>
      </c>
      <c r="AC19" s="301"/>
      <c r="AD19" s="197"/>
      <c r="AE19" s="231"/>
      <c r="AF19" s="199"/>
      <c r="AG19" s="188"/>
    </row>
    <row r="20" spans="1:33" s="35" customFormat="1" ht="29.25" customHeight="1">
      <c r="A20" s="291">
        <v>6</v>
      </c>
      <c r="B20" s="292" t="s">
        <v>54</v>
      </c>
      <c r="C20" s="122"/>
      <c r="D20" s="294" t="s">
        <v>56</v>
      </c>
      <c r="E20" s="123"/>
      <c r="F20" s="290">
        <v>43894</v>
      </c>
      <c r="G20" s="302">
        <v>29917.96</v>
      </c>
      <c r="H20" s="74"/>
      <c r="I20" s="293"/>
      <c r="J20" s="201" t="s">
        <v>347</v>
      </c>
      <c r="K20" s="201" t="s">
        <v>347</v>
      </c>
      <c r="L20" s="201" t="s">
        <v>347</v>
      </c>
      <c r="M20" s="201" t="s">
        <v>307</v>
      </c>
      <c r="N20" s="207" t="s">
        <v>303</v>
      </c>
      <c r="O20" s="201" t="s">
        <v>347</v>
      </c>
      <c r="P20" s="207" t="s">
        <v>343</v>
      </c>
      <c r="Q20" s="201" t="s">
        <v>347</v>
      </c>
      <c r="R20" s="201" t="s">
        <v>347</v>
      </c>
      <c r="S20" s="201" t="s">
        <v>347</v>
      </c>
      <c r="T20" s="201" t="s">
        <v>347</v>
      </c>
      <c r="U20" s="201" t="s">
        <v>347</v>
      </c>
      <c r="V20" s="201" t="s">
        <v>347</v>
      </c>
      <c r="W20" s="201" t="s">
        <v>347</v>
      </c>
      <c r="X20" s="201" t="s">
        <v>347</v>
      </c>
      <c r="Y20" s="308">
        <v>44031</v>
      </c>
      <c r="Z20" s="127" t="s">
        <v>111</v>
      </c>
      <c r="AA20" s="127">
        <v>44033</v>
      </c>
      <c r="AB20" s="127">
        <f>Y20+137</f>
        <v>44168</v>
      </c>
      <c r="AC20" s="301" t="s">
        <v>122</v>
      </c>
      <c r="AD20" s="196"/>
      <c r="AE20" s="231"/>
      <c r="AF20" s="199" t="s">
        <v>48</v>
      </c>
      <c r="AG20" s="188"/>
    </row>
    <row r="21" spans="1:33" s="35" customFormat="1" ht="48.75" customHeight="1">
      <c r="A21" s="291"/>
      <c r="B21" s="292"/>
      <c r="C21" s="106" t="s">
        <v>45</v>
      </c>
      <c r="D21" s="295"/>
      <c r="E21" s="124" t="s">
        <v>82</v>
      </c>
      <c r="F21" s="290"/>
      <c r="G21" s="303"/>
      <c r="H21" s="74"/>
      <c r="I21" s="293"/>
      <c r="J21" s="202"/>
      <c r="K21" s="202"/>
      <c r="L21" s="202"/>
      <c r="M21" s="202" t="s">
        <v>307</v>
      </c>
      <c r="N21" s="208"/>
      <c r="O21" s="202"/>
      <c r="P21" s="208"/>
      <c r="Q21" s="202"/>
      <c r="R21" s="202"/>
      <c r="S21" s="202"/>
      <c r="T21" s="202"/>
      <c r="U21" s="202"/>
      <c r="V21" s="202"/>
      <c r="W21" s="202"/>
      <c r="X21" s="202"/>
      <c r="Y21" s="308"/>
      <c r="Z21" s="127" t="s">
        <v>191</v>
      </c>
      <c r="AA21" s="127">
        <v>44169</v>
      </c>
      <c r="AB21" s="127">
        <f>AB20+137</f>
        <v>44305</v>
      </c>
      <c r="AC21" s="301"/>
      <c r="AD21" s="197"/>
      <c r="AE21" s="231"/>
      <c r="AF21" s="199"/>
      <c r="AG21" s="188"/>
    </row>
    <row r="22" spans="1:33" s="35" customFormat="1" ht="34.5" customHeight="1">
      <c r="A22" s="291"/>
      <c r="B22" s="292"/>
      <c r="C22" s="122"/>
      <c r="D22" s="296"/>
      <c r="E22" s="125"/>
      <c r="F22" s="290"/>
      <c r="G22" s="304"/>
      <c r="H22" s="74"/>
      <c r="I22" s="293"/>
      <c r="J22" s="203"/>
      <c r="K22" s="203"/>
      <c r="L22" s="203"/>
      <c r="M22" s="203"/>
      <c r="N22" s="209"/>
      <c r="O22" s="203"/>
      <c r="P22" s="209"/>
      <c r="Q22" s="203"/>
      <c r="R22" s="203"/>
      <c r="S22" s="203"/>
      <c r="T22" s="203"/>
      <c r="U22" s="203"/>
      <c r="V22" s="203"/>
      <c r="W22" s="203"/>
      <c r="X22" s="203"/>
      <c r="Y22" s="308"/>
      <c r="Z22" s="136" t="s">
        <v>266</v>
      </c>
      <c r="AA22" s="127">
        <v>44271</v>
      </c>
      <c r="AB22" s="127" t="s">
        <v>265</v>
      </c>
      <c r="AC22" s="301"/>
      <c r="AD22" s="197"/>
      <c r="AE22" s="231"/>
      <c r="AF22" s="199"/>
      <c r="AG22" s="188"/>
    </row>
    <row r="23" spans="1:33" s="35" customFormat="1" ht="28.5" customHeight="1">
      <c r="A23" s="291">
        <v>7</v>
      </c>
      <c r="B23" s="292" t="s">
        <v>55</v>
      </c>
      <c r="C23" s="122"/>
      <c r="D23" s="294" t="s">
        <v>57</v>
      </c>
      <c r="E23" s="294" t="s">
        <v>84</v>
      </c>
      <c r="F23" s="290">
        <v>43894</v>
      </c>
      <c r="G23" s="302">
        <v>29917.96</v>
      </c>
      <c r="H23" s="74"/>
      <c r="I23" s="214"/>
      <c r="J23" s="201" t="s">
        <v>347</v>
      </c>
      <c r="K23" s="201" t="s">
        <v>347</v>
      </c>
      <c r="L23" s="201" t="s">
        <v>347</v>
      </c>
      <c r="M23" s="201" t="s">
        <v>308</v>
      </c>
      <c r="N23" s="207" t="s">
        <v>303</v>
      </c>
      <c r="O23" s="201" t="s">
        <v>347</v>
      </c>
      <c r="P23" s="207" t="s">
        <v>343</v>
      </c>
      <c r="Q23" s="201" t="s">
        <v>347</v>
      </c>
      <c r="R23" s="201" t="s">
        <v>347</v>
      </c>
      <c r="S23" s="201" t="s">
        <v>347</v>
      </c>
      <c r="T23" s="201" t="s">
        <v>347</v>
      </c>
      <c r="U23" s="201" t="s">
        <v>347</v>
      </c>
      <c r="V23" s="201" t="s">
        <v>347</v>
      </c>
      <c r="W23" s="201" t="s">
        <v>347</v>
      </c>
      <c r="X23" s="201" t="s">
        <v>347</v>
      </c>
      <c r="Y23" s="308">
        <v>44031</v>
      </c>
      <c r="Z23" s="126" t="s">
        <v>111</v>
      </c>
      <c r="AA23" s="127">
        <v>44033</v>
      </c>
      <c r="AB23" s="127">
        <f>Y23+137</f>
        <v>44168</v>
      </c>
      <c r="AC23" s="301" t="s">
        <v>122</v>
      </c>
      <c r="AD23" s="196" t="s">
        <v>267</v>
      </c>
      <c r="AE23" s="231"/>
      <c r="AF23" s="199" t="s">
        <v>48</v>
      </c>
      <c r="AG23" s="188"/>
    </row>
    <row r="24" spans="1:33" s="35" customFormat="1" ht="46.5" customHeight="1">
      <c r="A24" s="291"/>
      <c r="B24" s="293"/>
      <c r="C24" s="106" t="s">
        <v>45</v>
      </c>
      <c r="D24" s="295"/>
      <c r="E24" s="295"/>
      <c r="F24" s="290"/>
      <c r="G24" s="303"/>
      <c r="H24" s="74"/>
      <c r="I24" s="214"/>
      <c r="J24" s="202"/>
      <c r="K24" s="202"/>
      <c r="L24" s="202"/>
      <c r="M24" s="202"/>
      <c r="N24" s="208"/>
      <c r="O24" s="202"/>
      <c r="P24" s="208"/>
      <c r="Q24" s="202"/>
      <c r="R24" s="202"/>
      <c r="S24" s="202"/>
      <c r="T24" s="202"/>
      <c r="U24" s="202"/>
      <c r="V24" s="202"/>
      <c r="W24" s="202"/>
      <c r="X24" s="202"/>
      <c r="Y24" s="308"/>
      <c r="Z24" s="126" t="s">
        <v>189</v>
      </c>
      <c r="AA24" s="127">
        <v>44169</v>
      </c>
      <c r="AB24" s="127">
        <f>AB23+137</f>
        <v>44305</v>
      </c>
      <c r="AC24" s="301"/>
      <c r="AD24" s="197"/>
      <c r="AE24" s="231"/>
      <c r="AF24" s="199"/>
      <c r="AG24" s="188"/>
    </row>
    <row r="25" spans="1:33" s="35" customFormat="1" ht="28.5" customHeight="1">
      <c r="A25" s="291"/>
      <c r="B25" s="293"/>
      <c r="C25" s="122"/>
      <c r="D25" s="296"/>
      <c r="E25" s="296"/>
      <c r="F25" s="290"/>
      <c r="G25" s="304"/>
      <c r="H25" s="74"/>
      <c r="I25" s="214"/>
      <c r="J25" s="203"/>
      <c r="K25" s="203"/>
      <c r="L25" s="203"/>
      <c r="M25" s="203"/>
      <c r="N25" s="209"/>
      <c r="O25" s="203"/>
      <c r="P25" s="209"/>
      <c r="Q25" s="203"/>
      <c r="R25" s="203"/>
      <c r="S25" s="203"/>
      <c r="T25" s="203"/>
      <c r="U25" s="203"/>
      <c r="V25" s="203"/>
      <c r="W25" s="203"/>
      <c r="X25" s="203"/>
      <c r="Y25" s="308"/>
      <c r="Z25" s="126" t="s">
        <v>263</v>
      </c>
      <c r="AA25" s="127">
        <v>44271</v>
      </c>
      <c r="AB25" s="127" t="s">
        <v>265</v>
      </c>
      <c r="AC25" s="301"/>
      <c r="AD25" s="197"/>
      <c r="AE25" s="231"/>
      <c r="AF25" s="199"/>
      <c r="AG25" s="188"/>
    </row>
    <row r="26" spans="1:33" s="35" customFormat="1" ht="36.75" customHeight="1">
      <c r="A26" s="291">
        <v>8</v>
      </c>
      <c r="B26" s="292" t="s">
        <v>58</v>
      </c>
      <c r="C26" s="105"/>
      <c r="D26" s="305" t="s">
        <v>104</v>
      </c>
      <c r="E26" s="294" t="s">
        <v>85</v>
      </c>
      <c r="F26" s="290">
        <v>43902</v>
      </c>
      <c r="G26" s="302">
        <v>109205</v>
      </c>
      <c r="H26" s="74"/>
      <c r="I26" s="214"/>
      <c r="J26" s="201" t="s">
        <v>347</v>
      </c>
      <c r="K26" s="201" t="s">
        <v>347</v>
      </c>
      <c r="L26" s="201" t="s">
        <v>347</v>
      </c>
      <c r="M26" s="156"/>
      <c r="N26" s="312" t="s">
        <v>341</v>
      </c>
      <c r="O26" s="156"/>
      <c r="P26" s="207" t="s">
        <v>343</v>
      </c>
      <c r="Q26" s="201" t="s">
        <v>347</v>
      </c>
      <c r="R26" s="201" t="s">
        <v>347</v>
      </c>
      <c r="S26" s="201" t="s">
        <v>347</v>
      </c>
      <c r="T26" s="201" t="s">
        <v>347</v>
      </c>
      <c r="U26" s="201" t="s">
        <v>347</v>
      </c>
      <c r="V26" s="201" t="s">
        <v>347</v>
      </c>
      <c r="W26" s="201" t="s">
        <v>347</v>
      </c>
      <c r="X26" s="201" t="s">
        <v>347</v>
      </c>
      <c r="Y26" s="308">
        <f>F26+350</f>
        <v>44252</v>
      </c>
      <c r="Z26" s="76" t="s">
        <v>77</v>
      </c>
      <c r="AA26" s="77" t="s">
        <v>121</v>
      </c>
      <c r="AB26" s="77">
        <f>Y26+250</f>
        <v>44502</v>
      </c>
      <c r="AC26" s="301" t="s">
        <v>122</v>
      </c>
      <c r="AD26" s="196"/>
      <c r="AE26" s="231"/>
      <c r="AF26" s="199" t="s">
        <v>60</v>
      </c>
      <c r="AG26" s="188"/>
    </row>
    <row r="27" spans="1:33" s="35" customFormat="1" ht="36" customHeight="1">
      <c r="A27" s="291"/>
      <c r="B27" s="293"/>
      <c r="C27" s="106" t="s">
        <v>59</v>
      </c>
      <c r="D27" s="306"/>
      <c r="E27" s="295"/>
      <c r="F27" s="290"/>
      <c r="G27" s="303"/>
      <c r="H27" s="74"/>
      <c r="I27" s="214"/>
      <c r="J27" s="202"/>
      <c r="K27" s="202"/>
      <c r="L27" s="202"/>
      <c r="M27" s="157"/>
      <c r="N27" s="313"/>
      <c r="O27" s="157"/>
      <c r="P27" s="208"/>
      <c r="Q27" s="202"/>
      <c r="R27" s="202"/>
      <c r="S27" s="202"/>
      <c r="T27" s="202"/>
      <c r="U27" s="202"/>
      <c r="V27" s="202"/>
      <c r="W27" s="202"/>
      <c r="X27" s="202"/>
      <c r="Y27" s="308"/>
      <c r="Z27" s="108" t="s">
        <v>120</v>
      </c>
      <c r="AA27" s="107">
        <v>44119</v>
      </c>
      <c r="AB27" s="107" t="s">
        <v>119</v>
      </c>
      <c r="AC27" s="301"/>
      <c r="AD27" s="197"/>
      <c r="AE27" s="231"/>
      <c r="AF27" s="199"/>
      <c r="AG27" s="188"/>
    </row>
    <row r="28" spans="1:33" s="35" customFormat="1" ht="42.75" customHeight="1">
      <c r="A28" s="291"/>
      <c r="B28" s="293"/>
      <c r="C28" s="105"/>
      <c r="D28" s="307"/>
      <c r="E28" s="296"/>
      <c r="F28" s="290"/>
      <c r="G28" s="304"/>
      <c r="H28" s="74"/>
      <c r="I28" s="214"/>
      <c r="J28" s="203"/>
      <c r="K28" s="203"/>
      <c r="L28" s="203"/>
      <c r="M28" s="157"/>
      <c r="N28" s="314"/>
      <c r="O28" s="157"/>
      <c r="P28" s="209"/>
      <c r="Q28" s="203"/>
      <c r="R28" s="203"/>
      <c r="S28" s="203"/>
      <c r="T28" s="203"/>
      <c r="U28" s="203"/>
      <c r="V28" s="203"/>
      <c r="W28" s="203"/>
      <c r="X28" s="203"/>
      <c r="Y28" s="308"/>
      <c r="Z28" s="105"/>
      <c r="AA28" s="78"/>
      <c r="AB28" s="78"/>
      <c r="AC28" s="301"/>
      <c r="AD28" s="197"/>
      <c r="AE28" s="231"/>
      <c r="AF28" s="199"/>
      <c r="AG28" s="188"/>
    </row>
    <row r="29" spans="1:33" s="35" customFormat="1" ht="17.25" customHeight="1">
      <c r="A29" s="345">
        <v>9</v>
      </c>
      <c r="B29" s="347" t="s">
        <v>62</v>
      </c>
      <c r="C29" s="113"/>
      <c r="D29" s="294" t="s">
        <v>348</v>
      </c>
      <c r="E29" s="294" t="s">
        <v>81</v>
      </c>
      <c r="F29" s="257">
        <v>43902</v>
      </c>
      <c r="G29" s="302">
        <v>170100</v>
      </c>
      <c r="H29" s="74"/>
      <c r="I29" s="260"/>
      <c r="J29" s="201" t="s">
        <v>347</v>
      </c>
      <c r="K29" s="201" t="s">
        <v>347</v>
      </c>
      <c r="L29" s="201" t="s">
        <v>347</v>
      </c>
      <c r="M29" s="260"/>
      <c r="N29" s="309" t="s">
        <v>341</v>
      </c>
      <c r="O29" s="260"/>
      <c r="P29" s="207" t="s">
        <v>343</v>
      </c>
      <c r="Q29" s="201" t="s">
        <v>347</v>
      </c>
      <c r="R29" s="201" t="s">
        <v>347</v>
      </c>
      <c r="S29" s="201" t="s">
        <v>347</v>
      </c>
      <c r="T29" s="201" t="s">
        <v>347</v>
      </c>
      <c r="U29" s="201" t="s">
        <v>347</v>
      </c>
      <c r="V29" s="201" t="s">
        <v>347</v>
      </c>
      <c r="W29" s="201" t="s">
        <v>347</v>
      </c>
      <c r="X29" s="201" t="s">
        <v>347</v>
      </c>
      <c r="Y29" s="334">
        <f>F29+60</f>
        <v>43962</v>
      </c>
      <c r="Z29" s="114" t="s">
        <v>110</v>
      </c>
      <c r="AA29" s="112">
        <v>43952</v>
      </c>
      <c r="AB29" s="112">
        <f>Y29+127</f>
        <v>44089</v>
      </c>
      <c r="AC29" s="235" t="s">
        <v>122</v>
      </c>
      <c r="AD29" s="196"/>
      <c r="AE29" s="193"/>
      <c r="AF29" s="199" t="s">
        <v>63</v>
      </c>
      <c r="AG29" s="188"/>
    </row>
    <row r="30" spans="1:33" s="35" customFormat="1" ht="21.75" customHeight="1">
      <c r="A30" s="346"/>
      <c r="B30" s="348"/>
      <c r="C30" s="106" t="s">
        <v>61</v>
      </c>
      <c r="D30" s="295"/>
      <c r="E30" s="295"/>
      <c r="F30" s="258"/>
      <c r="G30" s="303"/>
      <c r="H30" s="74"/>
      <c r="I30" s="261"/>
      <c r="J30" s="202"/>
      <c r="K30" s="202"/>
      <c r="L30" s="202"/>
      <c r="M30" s="261"/>
      <c r="N30" s="310"/>
      <c r="O30" s="261"/>
      <c r="P30" s="208"/>
      <c r="Q30" s="202"/>
      <c r="R30" s="202"/>
      <c r="S30" s="202"/>
      <c r="T30" s="202"/>
      <c r="U30" s="202"/>
      <c r="V30" s="202"/>
      <c r="W30" s="202"/>
      <c r="X30" s="202"/>
      <c r="Y30" s="335"/>
      <c r="Z30" s="114" t="s">
        <v>114</v>
      </c>
      <c r="AA30" s="112">
        <v>44104</v>
      </c>
      <c r="AB30" s="112">
        <f>AB29+187</f>
        <v>44276</v>
      </c>
      <c r="AC30" s="236"/>
      <c r="AD30" s="197"/>
      <c r="AE30" s="194"/>
      <c r="AF30" s="199"/>
      <c r="AG30" s="188"/>
    </row>
    <row r="31" spans="1:33" s="35" customFormat="1" ht="62.25" customHeight="1">
      <c r="A31" s="346"/>
      <c r="B31" s="348"/>
      <c r="C31" s="115"/>
      <c r="D31" s="295"/>
      <c r="E31" s="295"/>
      <c r="F31" s="258"/>
      <c r="G31" s="303"/>
      <c r="H31" s="74"/>
      <c r="I31" s="261"/>
      <c r="J31" s="203"/>
      <c r="K31" s="203"/>
      <c r="L31" s="203"/>
      <c r="M31" s="262"/>
      <c r="N31" s="311"/>
      <c r="O31" s="262"/>
      <c r="P31" s="209"/>
      <c r="Q31" s="203"/>
      <c r="R31" s="203"/>
      <c r="S31" s="203"/>
      <c r="T31" s="203"/>
      <c r="U31" s="203"/>
      <c r="V31" s="203"/>
      <c r="W31" s="203"/>
      <c r="X31" s="203"/>
      <c r="Y31" s="335"/>
      <c r="Z31" s="114" t="s">
        <v>120</v>
      </c>
      <c r="AA31" s="112">
        <v>44184</v>
      </c>
      <c r="AB31" s="112" t="s">
        <v>119</v>
      </c>
      <c r="AC31" s="236"/>
      <c r="AD31" s="197"/>
      <c r="AE31" s="194"/>
      <c r="AF31" s="199"/>
      <c r="AG31" s="188"/>
    </row>
    <row r="32" spans="1:33" s="35" customFormat="1" ht="35.25" customHeight="1">
      <c r="A32" s="243">
        <v>10</v>
      </c>
      <c r="B32" s="275" t="s">
        <v>66</v>
      </c>
      <c r="C32" s="28" t="s">
        <v>71</v>
      </c>
      <c r="D32" s="166" t="s">
        <v>286</v>
      </c>
      <c r="E32" s="166" t="s">
        <v>86</v>
      </c>
      <c r="F32" s="230">
        <v>43998</v>
      </c>
      <c r="G32" s="232">
        <v>36011.39</v>
      </c>
      <c r="H32" s="34"/>
      <c r="I32" s="188">
        <v>1</v>
      </c>
      <c r="J32" s="176" t="s">
        <v>69</v>
      </c>
      <c r="K32" s="232">
        <v>36011.39</v>
      </c>
      <c r="L32" s="230">
        <v>44000</v>
      </c>
      <c r="M32" s="92"/>
      <c r="N32" s="163" t="s">
        <v>341</v>
      </c>
      <c r="O32" s="92"/>
      <c r="P32" s="215" t="s">
        <v>280</v>
      </c>
      <c r="Q32" s="92"/>
      <c r="R32" s="92"/>
      <c r="S32" s="92"/>
      <c r="T32" s="229" t="s">
        <v>236</v>
      </c>
      <c r="U32" s="230">
        <v>44202</v>
      </c>
      <c r="V32" s="267" t="s">
        <v>259</v>
      </c>
      <c r="W32" s="213" t="s">
        <v>274</v>
      </c>
      <c r="X32" s="266">
        <v>44211</v>
      </c>
      <c r="Y32" s="266">
        <v>44117</v>
      </c>
      <c r="Z32" s="101" t="s">
        <v>109</v>
      </c>
      <c r="AA32" s="102">
        <v>44013</v>
      </c>
      <c r="AB32" s="102">
        <f>Y32+2</f>
        <v>44119</v>
      </c>
      <c r="AC32" s="331" t="s">
        <v>275</v>
      </c>
      <c r="AD32" s="196">
        <f>Y32+90</f>
        <v>44207</v>
      </c>
      <c r="AE32" s="231">
        <f>K32</f>
        <v>36011.39</v>
      </c>
      <c r="AF32" s="199" t="s">
        <v>68</v>
      </c>
      <c r="AG32" s="213" t="s">
        <v>257</v>
      </c>
    </row>
    <row r="33" spans="1:39" s="35" customFormat="1" ht="39" customHeight="1">
      <c r="A33" s="243"/>
      <c r="B33" s="297"/>
      <c r="C33" s="61" t="s">
        <v>67</v>
      </c>
      <c r="D33" s="167"/>
      <c r="E33" s="167"/>
      <c r="F33" s="230"/>
      <c r="G33" s="233"/>
      <c r="H33" s="34"/>
      <c r="I33" s="188"/>
      <c r="J33" s="177"/>
      <c r="K33" s="233"/>
      <c r="L33" s="230"/>
      <c r="M33" s="93" t="s">
        <v>309</v>
      </c>
      <c r="N33" s="164"/>
      <c r="O33" s="93">
        <v>44024.083333333336</v>
      </c>
      <c r="P33" s="216"/>
      <c r="Q33" s="93">
        <v>44063</v>
      </c>
      <c r="R33" s="93">
        <v>44069</v>
      </c>
      <c r="S33" s="93"/>
      <c r="T33" s="227"/>
      <c r="U33" s="230"/>
      <c r="V33" s="268"/>
      <c r="W33" s="213"/>
      <c r="X33" s="266"/>
      <c r="Y33" s="266"/>
      <c r="Z33" s="28"/>
      <c r="AA33" s="32"/>
      <c r="AB33" s="32"/>
      <c r="AC33" s="332"/>
      <c r="AD33" s="197"/>
      <c r="AE33" s="231"/>
      <c r="AF33" s="199"/>
      <c r="AG33" s="213"/>
    </row>
    <row r="34" spans="1:39" s="35" customFormat="1" ht="30.75" customHeight="1">
      <c r="A34" s="243"/>
      <c r="B34" s="297"/>
      <c r="C34" s="28" t="s">
        <v>70</v>
      </c>
      <c r="D34" s="168"/>
      <c r="E34" s="168"/>
      <c r="F34" s="230"/>
      <c r="G34" s="234"/>
      <c r="H34" s="34"/>
      <c r="I34" s="188"/>
      <c r="J34" s="178"/>
      <c r="K34" s="234"/>
      <c r="L34" s="230"/>
      <c r="M34" s="41"/>
      <c r="N34" s="165"/>
      <c r="O34" s="41"/>
      <c r="P34" s="217"/>
      <c r="Q34" s="41"/>
      <c r="R34" s="41"/>
      <c r="S34" s="41"/>
      <c r="T34" s="228"/>
      <c r="U34" s="230"/>
      <c r="V34" s="269"/>
      <c r="W34" s="213"/>
      <c r="X34" s="266"/>
      <c r="Y34" s="266"/>
      <c r="Z34" s="28"/>
      <c r="AA34" s="32"/>
      <c r="AB34" s="32"/>
      <c r="AC34" s="333"/>
      <c r="AD34" s="197"/>
      <c r="AE34" s="231"/>
      <c r="AF34" s="199"/>
      <c r="AG34" s="213"/>
    </row>
    <row r="35" spans="1:39" s="35" customFormat="1" ht="24" customHeight="1">
      <c r="A35" s="243">
        <v>11</v>
      </c>
      <c r="B35" s="275" t="s">
        <v>78</v>
      </c>
      <c r="C35" s="28" t="s">
        <v>88</v>
      </c>
      <c r="D35" s="166" t="s">
        <v>80</v>
      </c>
      <c r="E35" s="166" t="s">
        <v>79</v>
      </c>
      <c r="F35" s="230">
        <v>44075</v>
      </c>
      <c r="G35" s="232">
        <v>81997.5</v>
      </c>
      <c r="H35" s="34"/>
      <c r="I35" s="188">
        <v>1</v>
      </c>
      <c r="J35" s="176" t="s">
        <v>90</v>
      </c>
      <c r="K35" s="232">
        <v>81997.5</v>
      </c>
      <c r="L35" s="230">
        <v>44085</v>
      </c>
      <c r="M35" s="166" t="s">
        <v>310</v>
      </c>
      <c r="N35" s="169" t="s">
        <v>303</v>
      </c>
      <c r="O35" s="172" t="s">
        <v>311</v>
      </c>
      <c r="P35" s="215" t="s">
        <v>280</v>
      </c>
      <c r="Q35" s="172">
        <v>44246</v>
      </c>
      <c r="R35" s="172">
        <v>44265</v>
      </c>
      <c r="S35" s="172"/>
      <c r="T35" s="229"/>
      <c r="U35" s="230"/>
      <c r="V35" s="270" t="s">
        <v>258</v>
      </c>
      <c r="W35" s="213"/>
      <c r="X35" s="266"/>
      <c r="Y35" s="266">
        <v>44308</v>
      </c>
      <c r="Z35" s="103" t="s">
        <v>87</v>
      </c>
      <c r="AA35" s="104">
        <v>44085</v>
      </c>
      <c r="AB35" s="104" t="s">
        <v>174</v>
      </c>
      <c r="AC35" s="169" t="s">
        <v>289</v>
      </c>
      <c r="AD35" s="196">
        <f>Y35+90</f>
        <v>44398</v>
      </c>
      <c r="AE35" s="231">
        <f>G35</f>
        <v>81997.5</v>
      </c>
      <c r="AF35" s="199" t="s">
        <v>68</v>
      </c>
      <c r="AG35" s="188"/>
    </row>
    <row r="36" spans="1:39" s="35" customFormat="1" ht="33.75" customHeight="1">
      <c r="A36" s="243"/>
      <c r="B36" s="297"/>
      <c r="C36" s="61" t="s">
        <v>67</v>
      </c>
      <c r="D36" s="167"/>
      <c r="E36" s="167"/>
      <c r="F36" s="230"/>
      <c r="G36" s="233"/>
      <c r="H36" s="34"/>
      <c r="I36" s="188"/>
      <c r="J36" s="177"/>
      <c r="K36" s="233"/>
      <c r="L36" s="230"/>
      <c r="M36" s="167"/>
      <c r="N36" s="170"/>
      <c r="O36" s="161"/>
      <c r="P36" s="216"/>
      <c r="Q36" s="161"/>
      <c r="R36" s="161"/>
      <c r="S36" s="161"/>
      <c r="T36" s="227"/>
      <c r="U36" s="230"/>
      <c r="V36" s="270"/>
      <c r="W36" s="213"/>
      <c r="X36" s="266"/>
      <c r="Y36" s="266"/>
      <c r="Z36" s="109" t="s">
        <v>175</v>
      </c>
      <c r="AA36" s="110" t="s">
        <v>176</v>
      </c>
      <c r="AB36" s="110" t="s">
        <v>177</v>
      </c>
      <c r="AC36" s="170"/>
      <c r="AD36" s="197"/>
      <c r="AE36" s="231"/>
      <c r="AF36" s="199"/>
      <c r="AG36" s="188"/>
    </row>
    <row r="37" spans="1:39" s="35" customFormat="1" ht="50.25" customHeight="1">
      <c r="A37" s="243"/>
      <c r="B37" s="297"/>
      <c r="C37" s="28" t="s">
        <v>89</v>
      </c>
      <c r="D37" s="168"/>
      <c r="E37" s="168"/>
      <c r="F37" s="230"/>
      <c r="G37" s="234"/>
      <c r="H37" s="34"/>
      <c r="I37" s="188"/>
      <c r="J37" s="178"/>
      <c r="K37" s="234"/>
      <c r="L37" s="230"/>
      <c r="M37" s="168"/>
      <c r="N37" s="171"/>
      <c r="O37" s="162"/>
      <c r="P37" s="217"/>
      <c r="Q37" s="162"/>
      <c r="R37" s="162"/>
      <c r="S37" s="162"/>
      <c r="T37" s="228"/>
      <c r="U37" s="230"/>
      <c r="V37" s="270"/>
      <c r="W37" s="213"/>
      <c r="X37" s="266"/>
      <c r="Y37" s="266"/>
      <c r="Z37" s="28"/>
      <c r="AA37" s="32"/>
      <c r="AB37" s="32"/>
      <c r="AC37" s="171"/>
      <c r="AD37" s="197"/>
      <c r="AE37" s="231"/>
      <c r="AF37" s="199"/>
      <c r="AG37" s="188"/>
    </row>
    <row r="38" spans="1:39" s="35" customFormat="1" ht="18.75" customHeight="1">
      <c r="A38" s="291">
        <v>12</v>
      </c>
      <c r="B38" s="292" t="s">
        <v>92</v>
      </c>
      <c r="C38" s="120" t="s">
        <v>105</v>
      </c>
      <c r="D38" s="298" t="s">
        <v>95</v>
      </c>
      <c r="E38" s="294" t="s">
        <v>93</v>
      </c>
      <c r="F38" s="290">
        <v>44093</v>
      </c>
      <c r="G38" s="302">
        <v>29514.99</v>
      </c>
      <c r="H38" s="74"/>
      <c r="I38" s="214">
        <v>1</v>
      </c>
      <c r="J38" s="260" t="s">
        <v>107</v>
      </c>
      <c r="K38" s="263">
        <v>29514.99</v>
      </c>
      <c r="L38" s="257">
        <v>44099</v>
      </c>
      <c r="M38" s="257"/>
      <c r="N38" s="257" t="s">
        <v>303</v>
      </c>
      <c r="O38" s="257" t="s">
        <v>347</v>
      </c>
      <c r="P38" s="334" t="s">
        <v>343</v>
      </c>
      <c r="Q38" s="257" t="s">
        <v>347</v>
      </c>
      <c r="R38" s="257" t="s">
        <v>347</v>
      </c>
      <c r="S38" s="257" t="s">
        <v>347</v>
      </c>
      <c r="T38" s="235"/>
      <c r="U38" s="235"/>
      <c r="V38" s="235"/>
      <c r="W38" s="235"/>
      <c r="X38" s="235"/>
      <c r="Y38" s="308">
        <v>44452</v>
      </c>
      <c r="Z38" s="119" t="s">
        <v>108</v>
      </c>
      <c r="AA38" s="118">
        <v>44106</v>
      </c>
      <c r="AB38" s="118">
        <f>Y38+6</f>
        <v>44458</v>
      </c>
      <c r="AC38" s="334" t="s">
        <v>122</v>
      </c>
      <c r="AD38" s="338">
        <f>Y38+90</f>
        <v>44542</v>
      </c>
      <c r="AE38" s="337"/>
      <c r="AF38" s="336" t="s">
        <v>94</v>
      </c>
      <c r="AG38" s="214"/>
      <c r="AM38" s="71"/>
    </row>
    <row r="39" spans="1:39" s="35" customFormat="1" ht="39.75" customHeight="1">
      <c r="A39" s="291"/>
      <c r="B39" s="292"/>
      <c r="C39" s="106" t="s">
        <v>91</v>
      </c>
      <c r="D39" s="299"/>
      <c r="E39" s="295"/>
      <c r="F39" s="290"/>
      <c r="G39" s="303"/>
      <c r="H39" s="74"/>
      <c r="I39" s="214"/>
      <c r="J39" s="261"/>
      <c r="K39" s="264"/>
      <c r="L39" s="258"/>
      <c r="M39" s="258" t="s">
        <v>312</v>
      </c>
      <c r="N39" s="258" t="s">
        <v>303</v>
      </c>
      <c r="O39" s="258"/>
      <c r="P39" s="335"/>
      <c r="Q39" s="258"/>
      <c r="R39" s="258"/>
      <c r="S39" s="258"/>
      <c r="T39" s="236"/>
      <c r="U39" s="236"/>
      <c r="V39" s="236"/>
      <c r="W39" s="236"/>
      <c r="X39" s="236"/>
      <c r="Y39" s="308"/>
      <c r="Z39" s="118" t="s">
        <v>120</v>
      </c>
      <c r="AA39" s="118">
        <v>44246</v>
      </c>
      <c r="AB39" s="118" t="s">
        <v>119</v>
      </c>
      <c r="AC39" s="335"/>
      <c r="AD39" s="339"/>
      <c r="AE39" s="337"/>
      <c r="AF39" s="336"/>
      <c r="AG39" s="214"/>
    </row>
    <row r="40" spans="1:39" s="35" customFormat="1" ht="46.5" customHeight="1">
      <c r="A40" s="291"/>
      <c r="B40" s="292"/>
      <c r="C40" s="120" t="s">
        <v>106</v>
      </c>
      <c r="D40" s="300"/>
      <c r="E40" s="296"/>
      <c r="F40" s="290"/>
      <c r="G40" s="304"/>
      <c r="H40" s="74"/>
      <c r="I40" s="214"/>
      <c r="J40" s="262"/>
      <c r="K40" s="265"/>
      <c r="L40" s="259"/>
      <c r="M40" s="259"/>
      <c r="N40" s="259"/>
      <c r="O40" s="259"/>
      <c r="P40" s="343"/>
      <c r="Q40" s="259"/>
      <c r="R40" s="259"/>
      <c r="S40" s="259"/>
      <c r="T40" s="236"/>
      <c r="U40" s="236"/>
      <c r="V40" s="236"/>
      <c r="W40" s="236"/>
      <c r="X40" s="236"/>
      <c r="Y40" s="308"/>
      <c r="Z40" s="120"/>
      <c r="AA40" s="121"/>
      <c r="AB40" s="121"/>
      <c r="AC40" s="343"/>
      <c r="AD40" s="339"/>
      <c r="AE40" s="337"/>
      <c r="AF40" s="336"/>
      <c r="AG40" s="214"/>
    </row>
    <row r="41" spans="1:39" s="35" customFormat="1" ht="27" customHeight="1">
      <c r="A41" s="243">
        <v>13</v>
      </c>
      <c r="B41" s="275" t="s">
        <v>96</v>
      </c>
      <c r="C41" s="28" t="s">
        <v>103</v>
      </c>
      <c r="D41" s="166" t="s">
        <v>100</v>
      </c>
      <c r="E41" s="166" t="s">
        <v>98</v>
      </c>
      <c r="F41" s="230">
        <v>44097</v>
      </c>
      <c r="G41" s="232">
        <v>34075.800000000003</v>
      </c>
      <c r="H41" s="34"/>
      <c r="I41" s="188">
        <v>1</v>
      </c>
      <c r="J41" s="173" t="s">
        <v>101</v>
      </c>
      <c r="K41" s="232">
        <v>34075.800000000003</v>
      </c>
      <c r="L41" s="172">
        <v>44099</v>
      </c>
      <c r="M41" s="92"/>
      <c r="N41" s="163" t="s">
        <v>341</v>
      </c>
      <c r="O41" s="92"/>
      <c r="P41" s="215" t="s">
        <v>280</v>
      </c>
      <c r="Q41" s="92"/>
      <c r="R41" s="92"/>
      <c r="S41" s="92"/>
      <c r="T41" s="172" t="s">
        <v>153</v>
      </c>
      <c r="U41" s="172">
        <v>44147</v>
      </c>
      <c r="V41" s="215" t="s">
        <v>259</v>
      </c>
      <c r="W41" s="169" t="s">
        <v>253</v>
      </c>
      <c r="X41" s="169">
        <v>44229</v>
      </c>
      <c r="Y41" s="266">
        <v>44216</v>
      </c>
      <c r="Z41" s="29"/>
      <c r="AA41" s="44"/>
      <c r="AB41" s="44"/>
      <c r="AC41" s="331" t="s">
        <v>260</v>
      </c>
      <c r="AD41" s="196">
        <f>Y41+90</f>
        <v>44306</v>
      </c>
      <c r="AE41" s="231">
        <f>G41</f>
        <v>34075.800000000003</v>
      </c>
      <c r="AF41" s="199" t="s">
        <v>99</v>
      </c>
      <c r="AG41" s="188"/>
    </row>
    <row r="42" spans="1:39" s="35" customFormat="1" ht="30" customHeight="1">
      <c r="A42" s="243"/>
      <c r="B42" s="275"/>
      <c r="C42" s="61" t="s">
        <v>97</v>
      </c>
      <c r="D42" s="167"/>
      <c r="E42" s="167"/>
      <c r="F42" s="230"/>
      <c r="G42" s="233"/>
      <c r="H42" s="34"/>
      <c r="I42" s="188"/>
      <c r="J42" s="174"/>
      <c r="K42" s="233"/>
      <c r="L42" s="161"/>
      <c r="M42" s="93" t="s">
        <v>313</v>
      </c>
      <c r="N42" s="164"/>
      <c r="O42" s="93" t="s">
        <v>314</v>
      </c>
      <c r="P42" s="216"/>
      <c r="Q42" s="93">
        <v>44111</v>
      </c>
      <c r="R42" s="93">
        <v>44215</v>
      </c>
      <c r="S42" s="93"/>
      <c r="T42" s="161"/>
      <c r="U42" s="161"/>
      <c r="V42" s="216"/>
      <c r="W42" s="170"/>
      <c r="X42" s="170"/>
      <c r="Y42" s="266"/>
      <c r="Z42" s="29"/>
      <c r="AA42" s="44"/>
      <c r="AB42" s="44"/>
      <c r="AC42" s="332"/>
      <c r="AD42" s="197"/>
      <c r="AE42" s="231"/>
      <c r="AF42" s="199"/>
      <c r="AG42" s="188"/>
    </row>
    <row r="43" spans="1:39" s="35" customFormat="1" ht="40.5" customHeight="1">
      <c r="A43" s="243"/>
      <c r="B43" s="275"/>
      <c r="C43" s="28" t="s">
        <v>102</v>
      </c>
      <c r="D43" s="168"/>
      <c r="E43" s="168"/>
      <c r="F43" s="230"/>
      <c r="G43" s="234"/>
      <c r="H43" s="34"/>
      <c r="I43" s="188"/>
      <c r="J43" s="175"/>
      <c r="K43" s="234"/>
      <c r="L43" s="162"/>
      <c r="M43" s="41"/>
      <c r="N43" s="165"/>
      <c r="O43" s="41"/>
      <c r="P43" s="217"/>
      <c r="Q43" s="41"/>
      <c r="R43" s="41"/>
      <c r="S43" s="41"/>
      <c r="T43" s="162"/>
      <c r="U43" s="162"/>
      <c r="V43" s="217"/>
      <c r="W43" s="171"/>
      <c r="X43" s="171"/>
      <c r="Y43" s="266"/>
      <c r="Z43" s="28"/>
      <c r="AA43" s="32"/>
      <c r="AB43" s="32"/>
      <c r="AC43" s="333"/>
      <c r="AD43" s="197"/>
      <c r="AE43" s="231"/>
      <c r="AF43" s="199"/>
      <c r="AG43" s="188"/>
    </row>
    <row r="44" spans="1:39" s="35" customFormat="1" ht="51.75" customHeight="1">
      <c r="A44" s="243">
        <v>14</v>
      </c>
      <c r="B44" s="275" t="s">
        <v>118</v>
      </c>
      <c r="C44" s="28" t="s">
        <v>136</v>
      </c>
      <c r="D44" s="166" t="s">
        <v>117</v>
      </c>
      <c r="E44" s="166" t="s">
        <v>115</v>
      </c>
      <c r="F44" s="230">
        <v>44107</v>
      </c>
      <c r="G44" s="232">
        <v>33010</v>
      </c>
      <c r="H44" s="34"/>
      <c r="I44" s="188">
        <v>1</v>
      </c>
      <c r="J44" s="176" t="s">
        <v>135</v>
      </c>
      <c r="K44" s="340">
        <v>33010</v>
      </c>
      <c r="L44" s="230">
        <v>44110</v>
      </c>
      <c r="M44" s="92"/>
      <c r="N44" s="163" t="s">
        <v>341</v>
      </c>
      <c r="O44" s="92"/>
      <c r="P44" s="215" t="s">
        <v>280</v>
      </c>
      <c r="Q44" s="92"/>
      <c r="R44" s="92"/>
      <c r="S44" s="92"/>
      <c r="T44" s="229" t="s">
        <v>261</v>
      </c>
      <c r="U44" s="230">
        <v>44260</v>
      </c>
      <c r="V44" s="240" t="s">
        <v>142</v>
      </c>
      <c r="W44" s="213" t="s">
        <v>288</v>
      </c>
      <c r="X44" s="266">
        <v>44326</v>
      </c>
      <c r="Y44" s="266">
        <v>44286</v>
      </c>
      <c r="Z44" s="104" t="s">
        <v>128</v>
      </c>
      <c r="AA44" s="104">
        <v>44121</v>
      </c>
      <c r="AB44" s="104" t="s">
        <v>133</v>
      </c>
      <c r="AC44" s="169" t="s">
        <v>289</v>
      </c>
      <c r="AD44" s="196">
        <f>Y44+90</f>
        <v>44376</v>
      </c>
      <c r="AE44" s="231">
        <f>G44</f>
        <v>33010</v>
      </c>
      <c r="AF44" s="199" t="s">
        <v>116</v>
      </c>
      <c r="AG44" s="188"/>
    </row>
    <row r="45" spans="1:39" s="35" customFormat="1" ht="28.5" customHeight="1">
      <c r="A45" s="243"/>
      <c r="B45" s="275"/>
      <c r="C45" s="61" t="s">
        <v>59</v>
      </c>
      <c r="D45" s="167"/>
      <c r="E45" s="167"/>
      <c r="F45" s="230"/>
      <c r="G45" s="233"/>
      <c r="H45" s="34"/>
      <c r="I45" s="188"/>
      <c r="J45" s="177"/>
      <c r="K45" s="341"/>
      <c r="L45" s="230"/>
      <c r="M45" s="93" t="s">
        <v>315</v>
      </c>
      <c r="N45" s="164"/>
      <c r="O45" s="93">
        <v>44131</v>
      </c>
      <c r="P45" s="216"/>
      <c r="Q45" s="93">
        <v>44131</v>
      </c>
      <c r="R45" s="93">
        <v>44161</v>
      </c>
      <c r="S45" s="93"/>
      <c r="T45" s="227"/>
      <c r="U45" s="230"/>
      <c r="V45" s="241"/>
      <c r="W45" s="213"/>
      <c r="X45" s="266"/>
      <c r="Y45" s="266"/>
      <c r="Z45" s="28"/>
      <c r="AA45" s="32"/>
      <c r="AB45" s="32"/>
      <c r="AC45" s="170"/>
      <c r="AD45" s="197"/>
      <c r="AE45" s="231"/>
      <c r="AF45" s="199"/>
      <c r="AG45" s="188"/>
    </row>
    <row r="46" spans="1:39" s="35" customFormat="1" ht="32.25" customHeight="1">
      <c r="A46" s="243"/>
      <c r="B46" s="275"/>
      <c r="C46" s="28" t="s">
        <v>134</v>
      </c>
      <c r="D46" s="168"/>
      <c r="E46" s="168"/>
      <c r="F46" s="230"/>
      <c r="G46" s="234"/>
      <c r="H46" s="34"/>
      <c r="I46" s="188"/>
      <c r="J46" s="178"/>
      <c r="K46" s="342"/>
      <c r="L46" s="230"/>
      <c r="M46" s="41"/>
      <c r="N46" s="165"/>
      <c r="O46" s="41"/>
      <c r="P46" s="217"/>
      <c r="Q46" s="41"/>
      <c r="R46" s="41"/>
      <c r="S46" s="41"/>
      <c r="T46" s="228"/>
      <c r="U46" s="230"/>
      <c r="V46" s="242"/>
      <c r="W46" s="213"/>
      <c r="X46" s="266"/>
      <c r="Y46" s="266"/>
      <c r="Z46" s="28"/>
      <c r="AA46" s="32"/>
      <c r="AB46" s="32"/>
      <c r="AC46" s="171"/>
      <c r="AD46" s="197"/>
      <c r="AE46" s="231"/>
      <c r="AF46" s="199"/>
      <c r="AG46" s="188"/>
    </row>
    <row r="47" spans="1:39" s="35" customFormat="1" ht="34.5" customHeight="1">
      <c r="A47" s="243">
        <v>15</v>
      </c>
      <c r="B47" s="275" t="s">
        <v>123</v>
      </c>
      <c r="C47" s="28" t="s">
        <v>130</v>
      </c>
      <c r="D47" s="247" t="s">
        <v>126</v>
      </c>
      <c r="E47" s="166" t="s">
        <v>127</v>
      </c>
      <c r="F47" s="230">
        <v>44121</v>
      </c>
      <c r="G47" s="232">
        <v>81635</v>
      </c>
      <c r="H47" s="34"/>
      <c r="I47" s="188">
        <v>1</v>
      </c>
      <c r="J47" s="176" t="s">
        <v>131</v>
      </c>
      <c r="K47" s="271">
        <v>81635</v>
      </c>
      <c r="L47" s="172">
        <v>44125</v>
      </c>
      <c r="M47" s="92"/>
      <c r="N47" s="169" t="s">
        <v>303</v>
      </c>
      <c r="O47" s="92"/>
      <c r="P47" s="215" t="s">
        <v>280</v>
      </c>
      <c r="Q47" s="92"/>
      <c r="R47" s="92"/>
      <c r="S47" s="92"/>
      <c r="T47" s="229" t="s">
        <v>279</v>
      </c>
      <c r="U47" s="172">
        <v>44280</v>
      </c>
      <c r="V47" s="352" t="s">
        <v>154</v>
      </c>
      <c r="W47" s="276"/>
      <c r="X47" s="169"/>
      <c r="Y47" s="266">
        <f>F47+240</f>
        <v>44361</v>
      </c>
      <c r="Z47" s="104" t="s">
        <v>128</v>
      </c>
      <c r="AA47" s="104">
        <v>44125</v>
      </c>
      <c r="AB47" s="104" t="s">
        <v>129</v>
      </c>
      <c r="AC47" s="169" t="s">
        <v>289</v>
      </c>
      <c r="AD47" s="196">
        <f>Y47+90</f>
        <v>44451</v>
      </c>
      <c r="AE47" s="231">
        <f>K47</f>
        <v>81635</v>
      </c>
      <c r="AF47" s="199" t="s">
        <v>125</v>
      </c>
      <c r="AG47" s="188"/>
    </row>
    <row r="48" spans="1:39" s="35" customFormat="1" ht="27.75" customHeight="1">
      <c r="A48" s="243"/>
      <c r="B48" s="275"/>
      <c r="C48" s="288" t="s">
        <v>124</v>
      </c>
      <c r="D48" s="248"/>
      <c r="E48" s="167"/>
      <c r="F48" s="230"/>
      <c r="G48" s="233"/>
      <c r="H48" s="34"/>
      <c r="I48" s="188"/>
      <c r="J48" s="177"/>
      <c r="K48" s="272"/>
      <c r="L48" s="161"/>
      <c r="M48" s="93" t="s">
        <v>316</v>
      </c>
      <c r="N48" s="170"/>
      <c r="O48" s="93" t="s">
        <v>317</v>
      </c>
      <c r="P48" s="216"/>
      <c r="Q48" s="93">
        <v>44231</v>
      </c>
      <c r="R48" s="93">
        <v>44306</v>
      </c>
      <c r="S48" s="93"/>
      <c r="T48" s="227"/>
      <c r="U48" s="161"/>
      <c r="V48" s="354"/>
      <c r="W48" s="277"/>
      <c r="X48" s="170"/>
      <c r="Y48" s="266"/>
      <c r="Z48" s="101" t="s">
        <v>137</v>
      </c>
      <c r="AA48" s="102">
        <v>44132</v>
      </c>
      <c r="AB48" s="102">
        <f>Y47+4</f>
        <v>44365</v>
      </c>
      <c r="AC48" s="170"/>
      <c r="AD48" s="197"/>
      <c r="AE48" s="231"/>
      <c r="AF48" s="199"/>
      <c r="AG48" s="188"/>
    </row>
    <row r="49" spans="1:33" s="35" customFormat="1" ht="6.75" customHeight="1">
      <c r="A49" s="243"/>
      <c r="B49" s="275"/>
      <c r="C49" s="289"/>
      <c r="D49" s="248"/>
      <c r="E49" s="167"/>
      <c r="F49" s="230"/>
      <c r="G49" s="233"/>
      <c r="H49" s="286"/>
      <c r="I49" s="188"/>
      <c r="J49" s="177"/>
      <c r="K49" s="272"/>
      <c r="L49" s="161"/>
      <c r="M49" s="93"/>
      <c r="N49" s="170"/>
      <c r="O49" s="93"/>
      <c r="P49" s="216"/>
      <c r="Q49" s="93"/>
      <c r="R49" s="93"/>
      <c r="S49" s="93"/>
      <c r="T49" s="227"/>
      <c r="U49" s="161"/>
      <c r="V49" s="354"/>
      <c r="W49" s="277"/>
      <c r="X49" s="170"/>
      <c r="Y49" s="266"/>
      <c r="Z49" s="356" t="s">
        <v>128</v>
      </c>
      <c r="AA49" s="356">
        <v>44224</v>
      </c>
      <c r="AB49" s="356" t="s">
        <v>237</v>
      </c>
      <c r="AC49" s="170"/>
      <c r="AD49" s="197"/>
      <c r="AE49" s="231"/>
      <c r="AF49" s="199"/>
      <c r="AG49" s="188"/>
    </row>
    <row r="50" spans="1:33" s="35" customFormat="1" ht="24.75" customHeight="1">
      <c r="A50" s="243"/>
      <c r="B50" s="275"/>
      <c r="C50" s="28" t="s">
        <v>132</v>
      </c>
      <c r="D50" s="249"/>
      <c r="E50" s="168"/>
      <c r="F50" s="230"/>
      <c r="G50" s="234"/>
      <c r="H50" s="287"/>
      <c r="I50" s="188"/>
      <c r="J50" s="178"/>
      <c r="K50" s="273"/>
      <c r="L50" s="162"/>
      <c r="M50" s="41"/>
      <c r="N50" s="171"/>
      <c r="O50" s="41"/>
      <c r="P50" s="217"/>
      <c r="Q50" s="41"/>
      <c r="R50" s="41"/>
      <c r="S50" s="41"/>
      <c r="T50" s="228"/>
      <c r="U50" s="162"/>
      <c r="V50" s="353"/>
      <c r="W50" s="278"/>
      <c r="X50" s="171"/>
      <c r="Y50" s="266"/>
      <c r="Z50" s="357"/>
      <c r="AA50" s="357"/>
      <c r="AB50" s="357"/>
      <c r="AC50" s="171"/>
      <c r="AD50" s="198"/>
      <c r="AE50" s="231"/>
      <c r="AF50" s="199"/>
      <c r="AG50" s="188"/>
    </row>
    <row r="51" spans="1:33" s="35" customFormat="1" ht="21" customHeight="1">
      <c r="A51" s="243">
        <v>16</v>
      </c>
      <c r="B51" s="275" t="s">
        <v>138</v>
      </c>
      <c r="C51" s="28" t="s">
        <v>144</v>
      </c>
      <c r="D51" s="279" t="s">
        <v>141</v>
      </c>
      <c r="E51" s="166" t="s">
        <v>140</v>
      </c>
      <c r="F51" s="230">
        <v>44133</v>
      </c>
      <c r="G51" s="232">
        <v>72520</v>
      </c>
      <c r="H51" s="34"/>
      <c r="I51" s="188">
        <v>1</v>
      </c>
      <c r="J51" s="176" t="s">
        <v>143</v>
      </c>
      <c r="K51" s="224">
        <v>72520</v>
      </c>
      <c r="L51" s="230">
        <v>44133</v>
      </c>
      <c r="M51" s="172" t="s">
        <v>318</v>
      </c>
      <c r="N51" s="163" t="s">
        <v>341</v>
      </c>
      <c r="O51" s="172" t="s">
        <v>319</v>
      </c>
      <c r="P51" s="215" t="s">
        <v>280</v>
      </c>
      <c r="Q51" s="172">
        <v>44153</v>
      </c>
      <c r="R51" s="172">
        <v>44167</v>
      </c>
      <c r="S51" s="172"/>
      <c r="T51" s="284"/>
      <c r="U51" s="230"/>
      <c r="V51" s="285" t="s">
        <v>258</v>
      </c>
      <c r="W51" s="213"/>
      <c r="X51" s="266"/>
      <c r="Y51" s="266">
        <f>F51+180</f>
        <v>44313</v>
      </c>
      <c r="Z51" s="29"/>
      <c r="AA51" s="44"/>
      <c r="AB51" s="44"/>
      <c r="AC51" s="200" t="s">
        <v>289</v>
      </c>
      <c r="AD51" s="196">
        <f>Y51+90</f>
        <v>44403</v>
      </c>
      <c r="AE51" s="231">
        <f>G51</f>
        <v>72520</v>
      </c>
      <c r="AF51" s="199" t="s">
        <v>166</v>
      </c>
      <c r="AG51" s="188"/>
    </row>
    <row r="52" spans="1:33" s="35" customFormat="1" ht="27" customHeight="1">
      <c r="A52" s="243"/>
      <c r="B52" s="275"/>
      <c r="C52" s="61" t="s">
        <v>139</v>
      </c>
      <c r="D52" s="280"/>
      <c r="E52" s="167"/>
      <c r="F52" s="230"/>
      <c r="G52" s="233"/>
      <c r="H52" s="34"/>
      <c r="I52" s="188"/>
      <c r="J52" s="177"/>
      <c r="K52" s="225"/>
      <c r="L52" s="230"/>
      <c r="M52" s="161"/>
      <c r="N52" s="164"/>
      <c r="O52" s="161"/>
      <c r="P52" s="216"/>
      <c r="Q52" s="161"/>
      <c r="R52" s="161"/>
      <c r="S52" s="161"/>
      <c r="T52" s="284"/>
      <c r="U52" s="230"/>
      <c r="V52" s="282"/>
      <c r="W52" s="213"/>
      <c r="X52" s="266"/>
      <c r="Y52" s="266"/>
      <c r="Z52" s="28"/>
      <c r="AA52" s="32"/>
      <c r="AB52" s="32"/>
      <c r="AC52" s="200"/>
      <c r="AD52" s="197"/>
      <c r="AE52" s="231"/>
      <c r="AF52" s="199"/>
      <c r="AG52" s="188"/>
    </row>
    <row r="53" spans="1:33" s="35" customFormat="1" ht="30.75" customHeight="1">
      <c r="A53" s="243"/>
      <c r="B53" s="275"/>
      <c r="C53" s="28" t="s">
        <v>145</v>
      </c>
      <c r="D53" s="281"/>
      <c r="E53" s="168"/>
      <c r="F53" s="230"/>
      <c r="G53" s="234"/>
      <c r="H53" s="34"/>
      <c r="I53" s="188"/>
      <c r="J53" s="178"/>
      <c r="K53" s="226"/>
      <c r="L53" s="230"/>
      <c r="M53" s="162"/>
      <c r="N53" s="165"/>
      <c r="O53" s="162"/>
      <c r="P53" s="217"/>
      <c r="Q53" s="162"/>
      <c r="R53" s="162"/>
      <c r="S53" s="162"/>
      <c r="T53" s="284"/>
      <c r="U53" s="230"/>
      <c r="V53" s="283"/>
      <c r="W53" s="213"/>
      <c r="X53" s="266"/>
      <c r="Y53" s="266"/>
      <c r="Z53" s="28"/>
      <c r="AA53" s="32"/>
      <c r="AB53" s="32"/>
      <c r="AC53" s="200"/>
      <c r="AD53" s="197"/>
      <c r="AE53" s="231"/>
      <c r="AF53" s="199"/>
      <c r="AG53" s="188"/>
    </row>
    <row r="54" spans="1:33" s="35" customFormat="1" ht="25.5" customHeight="1">
      <c r="A54" s="243">
        <v>17</v>
      </c>
      <c r="B54" s="275" t="s">
        <v>146</v>
      </c>
      <c r="C54" s="28" t="s">
        <v>150</v>
      </c>
      <c r="D54" s="253" t="s">
        <v>169</v>
      </c>
      <c r="E54" s="166" t="s">
        <v>148</v>
      </c>
      <c r="F54" s="230">
        <v>44141</v>
      </c>
      <c r="G54" s="232">
        <v>48380</v>
      </c>
      <c r="H54" s="34"/>
      <c r="I54" s="188">
        <v>1</v>
      </c>
      <c r="J54" s="176" t="s">
        <v>149</v>
      </c>
      <c r="K54" s="232">
        <v>48380</v>
      </c>
      <c r="L54" s="230">
        <v>44147</v>
      </c>
      <c r="M54" s="92"/>
      <c r="N54" s="163" t="s">
        <v>341</v>
      </c>
      <c r="O54" s="92"/>
      <c r="P54" s="215" t="s">
        <v>280</v>
      </c>
      <c r="Q54" s="92"/>
      <c r="R54" s="92"/>
      <c r="S54" s="92"/>
      <c r="T54" s="229"/>
      <c r="U54" s="230"/>
      <c r="V54" s="285" t="s">
        <v>258</v>
      </c>
      <c r="W54" s="213"/>
      <c r="X54" s="266"/>
      <c r="Y54" s="266">
        <v>44320</v>
      </c>
      <c r="Z54" s="101" t="s">
        <v>152</v>
      </c>
      <c r="AA54" s="102">
        <v>44152</v>
      </c>
      <c r="AB54" s="102">
        <f>Y54+6</f>
        <v>44326</v>
      </c>
      <c r="AC54" s="200" t="s">
        <v>289</v>
      </c>
      <c r="AD54" s="196">
        <f>Y54+90</f>
        <v>44410</v>
      </c>
      <c r="AE54" s="231">
        <f>K54</f>
        <v>48380</v>
      </c>
      <c r="AF54" s="199" t="s">
        <v>165</v>
      </c>
      <c r="AG54" s="188"/>
    </row>
    <row r="55" spans="1:33" s="35" customFormat="1" ht="30.75" customHeight="1">
      <c r="A55" s="243"/>
      <c r="B55" s="275"/>
      <c r="C55" s="61" t="s">
        <v>147</v>
      </c>
      <c r="D55" s="254"/>
      <c r="E55" s="167"/>
      <c r="F55" s="230"/>
      <c r="G55" s="233"/>
      <c r="H55" s="34"/>
      <c r="I55" s="188"/>
      <c r="J55" s="177"/>
      <c r="K55" s="233"/>
      <c r="L55" s="230"/>
      <c r="M55" s="93" t="s">
        <v>320</v>
      </c>
      <c r="N55" s="164"/>
      <c r="O55" s="93" t="s">
        <v>319</v>
      </c>
      <c r="P55" s="216"/>
      <c r="Q55" s="93">
        <v>44146</v>
      </c>
      <c r="R55" s="93">
        <v>44186</v>
      </c>
      <c r="S55" s="93"/>
      <c r="T55" s="227"/>
      <c r="U55" s="230"/>
      <c r="V55" s="282"/>
      <c r="W55" s="213"/>
      <c r="X55" s="266"/>
      <c r="Y55" s="266"/>
      <c r="Z55" s="28"/>
      <c r="AA55" s="32"/>
      <c r="AB55" s="32"/>
      <c r="AC55" s="200"/>
      <c r="AD55" s="197"/>
      <c r="AE55" s="231"/>
      <c r="AF55" s="199"/>
      <c r="AG55" s="188"/>
    </row>
    <row r="56" spans="1:33" s="35" customFormat="1" ht="21.75" customHeight="1">
      <c r="A56" s="243"/>
      <c r="B56" s="275"/>
      <c r="C56" s="49" t="s">
        <v>151</v>
      </c>
      <c r="D56" s="255"/>
      <c r="E56" s="168"/>
      <c r="F56" s="230"/>
      <c r="G56" s="234"/>
      <c r="H56" s="34"/>
      <c r="I56" s="188"/>
      <c r="J56" s="178"/>
      <c r="K56" s="234"/>
      <c r="L56" s="230"/>
      <c r="M56" s="41"/>
      <c r="N56" s="165"/>
      <c r="O56" s="41"/>
      <c r="P56" s="217"/>
      <c r="Q56" s="41"/>
      <c r="R56" s="41"/>
      <c r="S56" s="41"/>
      <c r="T56" s="228"/>
      <c r="U56" s="230"/>
      <c r="V56" s="283"/>
      <c r="W56" s="213"/>
      <c r="X56" s="266"/>
      <c r="Y56" s="266"/>
      <c r="Z56" s="28"/>
      <c r="AA56" s="32"/>
      <c r="AB56" s="32"/>
      <c r="AC56" s="200"/>
      <c r="AD56" s="197"/>
      <c r="AE56" s="231"/>
      <c r="AF56" s="199"/>
      <c r="AG56" s="188"/>
    </row>
    <row r="57" spans="1:33" s="35" customFormat="1" ht="35.25" customHeight="1">
      <c r="A57" s="243">
        <v>18</v>
      </c>
      <c r="B57" s="275" t="s">
        <v>155</v>
      </c>
      <c r="C57" s="28" t="s">
        <v>159</v>
      </c>
      <c r="D57" s="247" t="s">
        <v>290</v>
      </c>
      <c r="E57" s="166" t="s">
        <v>158</v>
      </c>
      <c r="F57" s="230">
        <v>44152</v>
      </c>
      <c r="G57" s="232">
        <v>120000</v>
      </c>
      <c r="H57" s="34"/>
      <c r="I57" s="188">
        <v>1</v>
      </c>
      <c r="J57" s="176" t="s">
        <v>160</v>
      </c>
      <c r="K57" s="224">
        <v>120000</v>
      </c>
      <c r="L57" s="173">
        <v>44152</v>
      </c>
      <c r="M57" s="148"/>
      <c r="N57" s="163" t="s">
        <v>341</v>
      </c>
      <c r="O57" s="148"/>
      <c r="P57" s="185" t="s">
        <v>350</v>
      </c>
      <c r="Q57" s="148"/>
      <c r="R57" s="148"/>
      <c r="S57" s="148"/>
      <c r="T57" s="284"/>
      <c r="U57" s="230"/>
      <c r="V57" s="213"/>
      <c r="W57" s="213"/>
      <c r="X57" s="266"/>
      <c r="Y57" s="266">
        <f>F57+180</f>
        <v>44332</v>
      </c>
      <c r="Z57" s="104" t="s">
        <v>128</v>
      </c>
      <c r="AA57" s="104">
        <v>44177</v>
      </c>
      <c r="AB57" s="104" t="s">
        <v>252</v>
      </c>
      <c r="AC57" s="200" t="s">
        <v>36</v>
      </c>
      <c r="AD57" s="196">
        <f>Y57+90</f>
        <v>44422</v>
      </c>
      <c r="AE57" s="231">
        <f>K57</f>
        <v>120000</v>
      </c>
      <c r="AF57" s="199" t="s">
        <v>157</v>
      </c>
      <c r="AG57" s="188"/>
    </row>
    <row r="58" spans="1:33" s="35" customFormat="1" ht="27" customHeight="1">
      <c r="A58" s="243"/>
      <c r="B58" s="275"/>
      <c r="C58" s="61" t="s">
        <v>156</v>
      </c>
      <c r="D58" s="248"/>
      <c r="E58" s="167"/>
      <c r="F58" s="230"/>
      <c r="G58" s="233"/>
      <c r="H58" s="34"/>
      <c r="I58" s="188"/>
      <c r="J58" s="177"/>
      <c r="K58" s="225"/>
      <c r="L58" s="174"/>
      <c r="M58" s="149" t="s">
        <v>321</v>
      </c>
      <c r="N58" s="164"/>
      <c r="O58" s="149" t="s">
        <v>351</v>
      </c>
      <c r="P58" s="186"/>
      <c r="Q58" s="149"/>
      <c r="R58" s="149"/>
      <c r="S58" s="149"/>
      <c r="T58" s="284"/>
      <c r="U58" s="230"/>
      <c r="V58" s="213"/>
      <c r="W58" s="213"/>
      <c r="X58" s="266"/>
      <c r="Y58" s="266"/>
      <c r="Z58" s="144" t="s">
        <v>282</v>
      </c>
      <c r="AA58" s="102">
        <v>44331</v>
      </c>
      <c r="AB58" s="102">
        <f>Y57+180</f>
        <v>44512</v>
      </c>
      <c r="AC58" s="200"/>
      <c r="AD58" s="197"/>
      <c r="AE58" s="231"/>
      <c r="AF58" s="199"/>
      <c r="AG58" s="188"/>
    </row>
    <row r="59" spans="1:33" s="35" customFormat="1" ht="27.75" customHeight="1">
      <c r="A59" s="243"/>
      <c r="B59" s="275"/>
      <c r="C59" s="28" t="s">
        <v>161</v>
      </c>
      <c r="D59" s="249"/>
      <c r="E59" s="168"/>
      <c r="F59" s="230"/>
      <c r="G59" s="234"/>
      <c r="H59" s="34"/>
      <c r="I59" s="188"/>
      <c r="J59" s="178"/>
      <c r="K59" s="226"/>
      <c r="L59" s="175"/>
      <c r="M59" s="150"/>
      <c r="N59" s="165"/>
      <c r="O59" s="150"/>
      <c r="P59" s="187"/>
      <c r="Q59" s="150"/>
      <c r="R59" s="150"/>
      <c r="S59" s="150"/>
      <c r="T59" s="284"/>
      <c r="U59" s="230"/>
      <c r="V59" s="213"/>
      <c r="W59" s="213"/>
      <c r="X59" s="266"/>
      <c r="Y59" s="266"/>
      <c r="Z59" s="28"/>
      <c r="AA59" s="32"/>
      <c r="AB59" s="32"/>
      <c r="AC59" s="200"/>
      <c r="AD59" s="197"/>
      <c r="AE59" s="231"/>
      <c r="AF59" s="199"/>
      <c r="AG59" s="188"/>
    </row>
    <row r="60" spans="1:33" s="35" customFormat="1" ht="33.75" customHeight="1">
      <c r="A60" s="243">
        <v>19</v>
      </c>
      <c r="B60" s="275" t="s">
        <v>162</v>
      </c>
      <c r="C60" s="28" t="s">
        <v>240</v>
      </c>
      <c r="D60" s="166" t="s">
        <v>167</v>
      </c>
      <c r="E60" s="166" t="s">
        <v>163</v>
      </c>
      <c r="F60" s="172">
        <v>44153</v>
      </c>
      <c r="G60" s="224">
        <v>30000</v>
      </c>
      <c r="H60" s="34"/>
      <c r="I60" s="188">
        <v>1</v>
      </c>
      <c r="J60" s="176" t="s">
        <v>239</v>
      </c>
      <c r="K60" s="224">
        <v>30000</v>
      </c>
      <c r="L60" s="230">
        <v>44153</v>
      </c>
      <c r="M60" s="172" t="s">
        <v>322</v>
      </c>
      <c r="N60" s="163" t="s">
        <v>341</v>
      </c>
      <c r="O60" s="172" t="s">
        <v>323</v>
      </c>
      <c r="P60" s="215" t="s">
        <v>280</v>
      </c>
      <c r="Q60" s="172"/>
      <c r="R60" s="172"/>
      <c r="S60" s="172"/>
      <c r="T60" s="284"/>
      <c r="U60" s="230"/>
      <c r="V60" s="270" t="s">
        <v>258</v>
      </c>
      <c r="W60" s="213"/>
      <c r="X60" s="266"/>
      <c r="Y60" s="266">
        <v>44302</v>
      </c>
      <c r="Z60" s="104" t="s">
        <v>128</v>
      </c>
      <c r="AA60" s="104">
        <v>44205</v>
      </c>
      <c r="AB60" s="104" t="s">
        <v>237</v>
      </c>
      <c r="AC60" s="200" t="s">
        <v>289</v>
      </c>
      <c r="AD60" s="196">
        <f>Y60+90</f>
        <v>44392</v>
      </c>
      <c r="AE60" s="231">
        <f>K60</f>
        <v>30000</v>
      </c>
      <c r="AF60" s="199" t="s">
        <v>164</v>
      </c>
      <c r="AG60" s="188"/>
    </row>
    <row r="61" spans="1:33" s="35" customFormat="1" ht="35.25" customHeight="1">
      <c r="A61" s="243"/>
      <c r="B61" s="275"/>
      <c r="C61" s="61" t="s">
        <v>168</v>
      </c>
      <c r="D61" s="167"/>
      <c r="E61" s="167"/>
      <c r="F61" s="161"/>
      <c r="G61" s="225"/>
      <c r="H61" s="34"/>
      <c r="I61" s="188"/>
      <c r="J61" s="177"/>
      <c r="K61" s="225"/>
      <c r="L61" s="230"/>
      <c r="M61" s="161"/>
      <c r="N61" s="164"/>
      <c r="O61" s="161"/>
      <c r="P61" s="216"/>
      <c r="Q61" s="161"/>
      <c r="R61" s="161"/>
      <c r="S61" s="161"/>
      <c r="T61" s="284"/>
      <c r="U61" s="230"/>
      <c r="V61" s="282"/>
      <c r="W61" s="213"/>
      <c r="X61" s="266"/>
      <c r="Y61" s="266"/>
      <c r="Z61" s="104" t="s">
        <v>128</v>
      </c>
      <c r="AA61" s="104">
        <v>44246</v>
      </c>
      <c r="AB61" s="104" t="s">
        <v>237</v>
      </c>
      <c r="AC61" s="200"/>
      <c r="AD61" s="197"/>
      <c r="AE61" s="231"/>
      <c r="AF61" s="199"/>
      <c r="AG61" s="188"/>
    </row>
    <row r="62" spans="1:33" s="35" customFormat="1" ht="29.25" customHeight="1">
      <c r="A62" s="243"/>
      <c r="B62" s="275"/>
      <c r="C62" s="28" t="s">
        <v>241</v>
      </c>
      <c r="D62" s="168"/>
      <c r="E62" s="168"/>
      <c r="F62" s="162"/>
      <c r="G62" s="226"/>
      <c r="H62" s="34"/>
      <c r="I62" s="188"/>
      <c r="J62" s="178"/>
      <c r="K62" s="226"/>
      <c r="L62" s="230"/>
      <c r="M62" s="162"/>
      <c r="N62" s="165"/>
      <c r="O62" s="162"/>
      <c r="P62" s="217"/>
      <c r="Q62" s="162"/>
      <c r="R62" s="162"/>
      <c r="S62" s="162"/>
      <c r="T62" s="284"/>
      <c r="U62" s="230"/>
      <c r="V62" s="283"/>
      <c r="W62" s="213"/>
      <c r="X62" s="266"/>
      <c r="Y62" s="266"/>
      <c r="Z62" s="28"/>
      <c r="AA62" s="32"/>
      <c r="AB62" s="32"/>
      <c r="AC62" s="200"/>
      <c r="AD62" s="197"/>
      <c r="AE62" s="231"/>
      <c r="AF62" s="199"/>
      <c r="AG62" s="188"/>
    </row>
    <row r="63" spans="1:33" s="35" customFormat="1" ht="33" customHeight="1">
      <c r="A63" s="243">
        <v>20</v>
      </c>
      <c r="B63" s="244" t="s">
        <v>171</v>
      </c>
      <c r="C63" s="28" t="s">
        <v>186</v>
      </c>
      <c r="D63" s="250" t="s">
        <v>173</v>
      </c>
      <c r="E63" s="253" t="s">
        <v>172</v>
      </c>
      <c r="F63" s="172">
        <v>44160</v>
      </c>
      <c r="G63" s="224">
        <v>40125</v>
      </c>
      <c r="H63" s="34"/>
      <c r="I63" s="176">
        <v>1</v>
      </c>
      <c r="J63" s="176" t="s">
        <v>187</v>
      </c>
      <c r="K63" s="224">
        <v>40125</v>
      </c>
      <c r="L63" s="173">
        <v>44166</v>
      </c>
      <c r="M63" s="148"/>
      <c r="N63" s="163" t="s">
        <v>341</v>
      </c>
      <c r="O63" s="148"/>
      <c r="P63" s="215" t="s">
        <v>280</v>
      </c>
      <c r="Q63" s="148"/>
      <c r="R63" s="148"/>
      <c r="S63" s="148"/>
      <c r="T63" s="284" t="s">
        <v>225</v>
      </c>
      <c r="U63" s="172">
        <v>44176</v>
      </c>
      <c r="V63" s="256" t="s">
        <v>142</v>
      </c>
      <c r="W63" s="182" t="s">
        <v>283</v>
      </c>
      <c r="X63" s="169">
        <v>44312</v>
      </c>
      <c r="Y63" s="169">
        <v>44332</v>
      </c>
      <c r="Z63" s="101" t="s">
        <v>188</v>
      </c>
      <c r="AA63" s="102">
        <v>44534</v>
      </c>
      <c r="AB63" s="102">
        <f>Y63+6</f>
        <v>44338</v>
      </c>
      <c r="AC63" s="200" t="s">
        <v>289</v>
      </c>
      <c r="AD63" s="196">
        <f>Y63+90</f>
        <v>44422</v>
      </c>
      <c r="AE63" s="193">
        <f>K63</f>
        <v>40125</v>
      </c>
      <c r="AF63" s="199" t="s">
        <v>170</v>
      </c>
      <c r="AG63" s="176"/>
    </row>
    <row r="64" spans="1:33" s="35" customFormat="1" ht="33" customHeight="1">
      <c r="A64" s="243"/>
      <c r="B64" s="245"/>
      <c r="C64" s="61" t="s">
        <v>61</v>
      </c>
      <c r="D64" s="251"/>
      <c r="E64" s="254"/>
      <c r="F64" s="161"/>
      <c r="G64" s="225"/>
      <c r="H64" s="34"/>
      <c r="I64" s="177"/>
      <c r="J64" s="177"/>
      <c r="K64" s="225"/>
      <c r="L64" s="174"/>
      <c r="M64" s="149" t="s">
        <v>324</v>
      </c>
      <c r="N64" s="164"/>
      <c r="O64" s="149" t="s">
        <v>352</v>
      </c>
      <c r="P64" s="216"/>
      <c r="Q64" s="149">
        <v>44169</v>
      </c>
      <c r="R64" s="149">
        <v>44186</v>
      </c>
      <c r="S64" s="149"/>
      <c r="T64" s="284"/>
      <c r="U64" s="161"/>
      <c r="V64" s="256"/>
      <c r="W64" s="183"/>
      <c r="X64" s="170"/>
      <c r="Y64" s="170"/>
      <c r="Z64" s="28"/>
      <c r="AA64" s="32"/>
      <c r="AB64" s="32"/>
      <c r="AC64" s="200"/>
      <c r="AD64" s="197"/>
      <c r="AE64" s="194"/>
      <c r="AF64" s="199"/>
      <c r="AG64" s="177"/>
    </row>
    <row r="65" spans="1:33" s="35" customFormat="1" ht="35.25" customHeight="1">
      <c r="A65" s="243"/>
      <c r="B65" s="246"/>
      <c r="C65" s="28" t="s">
        <v>151</v>
      </c>
      <c r="D65" s="252"/>
      <c r="E65" s="255"/>
      <c r="F65" s="162"/>
      <c r="G65" s="226"/>
      <c r="H65" s="34"/>
      <c r="I65" s="178"/>
      <c r="J65" s="178"/>
      <c r="K65" s="226"/>
      <c r="L65" s="175"/>
      <c r="M65" s="150"/>
      <c r="N65" s="165"/>
      <c r="O65" s="150"/>
      <c r="P65" s="217"/>
      <c r="Q65" s="150"/>
      <c r="R65" s="150"/>
      <c r="S65" s="150"/>
      <c r="T65" s="284"/>
      <c r="U65" s="162"/>
      <c r="V65" s="256"/>
      <c r="W65" s="184"/>
      <c r="X65" s="171"/>
      <c r="Y65" s="171"/>
      <c r="Z65" s="28"/>
      <c r="AA65" s="32"/>
      <c r="AB65" s="32"/>
      <c r="AC65" s="200"/>
      <c r="AD65" s="197"/>
      <c r="AE65" s="195"/>
      <c r="AF65" s="199"/>
      <c r="AG65" s="178"/>
    </row>
    <row r="66" spans="1:33" s="35" customFormat="1" ht="39.75" customHeight="1">
      <c r="A66" s="243">
        <v>21</v>
      </c>
      <c r="B66" s="244" t="s">
        <v>181</v>
      </c>
      <c r="C66" s="28" t="s">
        <v>183</v>
      </c>
      <c r="D66" s="247" t="s">
        <v>182</v>
      </c>
      <c r="E66" s="166" t="s">
        <v>180</v>
      </c>
      <c r="F66" s="172">
        <v>44161</v>
      </c>
      <c r="G66" s="224">
        <v>569664.43999999994</v>
      </c>
      <c r="H66" s="34"/>
      <c r="I66" s="176">
        <v>3</v>
      </c>
      <c r="J66" s="28" t="s">
        <v>185</v>
      </c>
      <c r="K66" s="98">
        <f>73255.19+219765.57</f>
        <v>293020.76</v>
      </c>
      <c r="L66" s="89">
        <v>44166</v>
      </c>
      <c r="M66" s="176" t="s">
        <v>325</v>
      </c>
      <c r="N66" s="182" t="s">
        <v>326</v>
      </c>
      <c r="O66" s="176"/>
      <c r="P66" s="182" t="s">
        <v>344</v>
      </c>
      <c r="Q66" s="173" t="s">
        <v>327</v>
      </c>
      <c r="R66" s="173"/>
      <c r="S66" s="173"/>
      <c r="T66" s="88" t="s">
        <v>272</v>
      </c>
      <c r="U66" s="89">
        <v>44264</v>
      </c>
      <c r="V66" s="159" t="s">
        <v>349</v>
      </c>
      <c r="W66" s="45"/>
      <c r="X66" s="45"/>
      <c r="Y66" s="169">
        <v>44556</v>
      </c>
      <c r="Z66" s="104" t="s">
        <v>276</v>
      </c>
      <c r="AA66" s="104">
        <v>44286</v>
      </c>
      <c r="AB66" s="104" t="s">
        <v>277</v>
      </c>
      <c r="AC66" s="200" t="s">
        <v>36</v>
      </c>
      <c r="AD66" s="196">
        <f>Y66+90</f>
        <v>44646</v>
      </c>
      <c r="AE66" s="193">
        <f>K66</f>
        <v>293020.76</v>
      </c>
      <c r="AF66" s="199" t="s">
        <v>179</v>
      </c>
      <c r="AG66" s="176"/>
    </row>
    <row r="67" spans="1:33" s="35" customFormat="1" ht="29.25" customHeight="1">
      <c r="A67" s="243"/>
      <c r="B67" s="245"/>
      <c r="C67" s="61" t="s">
        <v>178</v>
      </c>
      <c r="D67" s="248"/>
      <c r="E67" s="167"/>
      <c r="F67" s="161"/>
      <c r="G67" s="225"/>
      <c r="H67" s="34"/>
      <c r="I67" s="177"/>
      <c r="J67" s="45"/>
      <c r="K67" s="98"/>
      <c r="L67" s="45"/>
      <c r="M67" s="177"/>
      <c r="N67" s="183"/>
      <c r="O67" s="177"/>
      <c r="P67" s="183"/>
      <c r="Q67" s="174"/>
      <c r="R67" s="174"/>
      <c r="S67" s="174"/>
      <c r="T67" s="75"/>
      <c r="U67" s="45"/>
      <c r="V67" s="47"/>
      <c r="W67" s="45"/>
      <c r="X67" s="45"/>
      <c r="Y67" s="170"/>
      <c r="Z67" s="89"/>
      <c r="AA67" s="32"/>
      <c r="AB67" s="32"/>
      <c r="AC67" s="200"/>
      <c r="AD67" s="197"/>
      <c r="AE67" s="194"/>
      <c r="AF67" s="199"/>
      <c r="AG67" s="177"/>
    </row>
    <row r="68" spans="1:33" s="35" customFormat="1" ht="50.25" customHeight="1">
      <c r="A68" s="243"/>
      <c r="B68" s="246"/>
      <c r="C68" s="28" t="s">
        <v>184</v>
      </c>
      <c r="D68" s="249"/>
      <c r="E68" s="168"/>
      <c r="F68" s="162"/>
      <c r="G68" s="226"/>
      <c r="H68" s="34"/>
      <c r="I68" s="178"/>
      <c r="J68" s="45"/>
      <c r="K68" s="98"/>
      <c r="L68" s="45"/>
      <c r="M68" s="178"/>
      <c r="N68" s="184"/>
      <c r="O68" s="178"/>
      <c r="P68" s="184"/>
      <c r="Q68" s="175"/>
      <c r="R68" s="175"/>
      <c r="S68" s="175"/>
      <c r="T68" s="75"/>
      <c r="U68" s="45"/>
      <c r="V68" s="47"/>
      <c r="W68" s="45"/>
      <c r="X68" s="45"/>
      <c r="Y68" s="171"/>
      <c r="Z68" s="28"/>
      <c r="AA68" s="32"/>
      <c r="AB68" s="32"/>
      <c r="AC68" s="200"/>
      <c r="AD68" s="197"/>
      <c r="AE68" s="195"/>
      <c r="AF68" s="199"/>
      <c r="AG68" s="178"/>
    </row>
    <row r="69" spans="1:33" s="35" customFormat="1" ht="60" customHeight="1">
      <c r="A69" s="243">
        <v>22</v>
      </c>
      <c r="B69" s="244" t="s">
        <v>194</v>
      </c>
      <c r="C69" s="28" t="s">
        <v>232</v>
      </c>
      <c r="D69" s="247" t="s">
        <v>197</v>
      </c>
      <c r="E69" s="166" t="s">
        <v>198</v>
      </c>
      <c r="F69" s="172">
        <v>44174</v>
      </c>
      <c r="G69" s="224">
        <v>277839.39</v>
      </c>
      <c r="H69" s="34"/>
      <c r="I69" s="176">
        <v>2</v>
      </c>
      <c r="J69" s="176" t="s">
        <v>234</v>
      </c>
      <c r="K69" s="224">
        <v>165967.34</v>
      </c>
      <c r="L69" s="173">
        <v>44175</v>
      </c>
      <c r="M69" s="173" t="s">
        <v>328</v>
      </c>
      <c r="N69" s="185" t="s">
        <v>326</v>
      </c>
      <c r="O69" s="173"/>
      <c r="P69" s="182" t="s">
        <v>344</v>
      </c>
      <c r="Q69" s="173">
        <v>44243</v>
      </c>
      <c r="R69" s="148"/>
      <c r="S69" s="148"/>
      <c r="T69" s="176" t="s">
        <v>281</v>
      </c>
      <c r="U69" s="173">
        <v>44305</v>
      </c>
      <c r="V69" s="352" t="s">
        <v>349</v>
      </c>
      <c r="W69" s="176"/>
      <c r="X69" s="176"/>
      <c r="Y69" s="169">
        <v>44431</v>
      </c>
      <c r="Z69" s="104" t="s">
        <v>276</v>
      </c>
      <c r="AA69" s="104">
        <v>44196</v>
      </c>
      <c r="AB69" s="104" t="s">
        <v>242</v>
      </c>
      <c r="AC69" s="200" t="s">
        <v>36</v>
      </c>
      <c r="AD69" s="196">
        <f>Y69+90</f>
        <v>44521</v>
      </c>
      <c r="AE69" s="193">
        <f>K69</f>
        <v>165967.34</v>
      </c>
      <c r="AF69" s="199" t="s">
        <v>196</v>
      </c>
      <c r="AG69" s="176"/>
    </row>
    <row r="70" spans="1:33" s="35" customFormat="1" ht="33" customHeight="1">
      <c r="A70" s="243"/>
      <c r="B70" s="245"/>
      <c r="C70" s="61" t="s">
        <v>195</v>
      </c>
      <c r="D70" s="248"/>
      <c r="E70" s="167"/>
      <c r="F70" s="161"/>
      <c r="G70" s="225"/>
      <c r="H70" s="34"/>
      <c r="I70" s="177"/>
      <c r="J70" s="178"/>
      <c r="K70" s="184"/>
      <c r="L70" s="178"/>
      <c r="M70" s="174"/>
      <c r="N70" s="186"/>
      <c r="O70" s="174"/>
      <c r="P70" s="183"/>
      <c r="Q70" s="175"/>
      <c r="R70" s="152"/>
      <c r="S70" s="152"/>
      <c r="T70" s="178"/>
      <c r="U70" s="178"/>
      <c r="V70" s="353"/>
      <c r="W70" s="178"/>
      <c r="X70" s="178"/>
      <c r="Y70" s="170"/>
      <c r="Z70" s="104" t="s">
        <v>278</v>
      </c>
      <c r="AA70" s="104">
        <v>44286</v>
      </c>
      <c r="AB70" s="104" t="s">
        <v>237</v>
      </c>
      <c r="AC70" s="200"/>
      <c r="AD70" s="197"/>
      <c r="AE70" s="194"/>
      <c r="AF70" s="199"/>
      <c r="AG70" s="177"/>
    </row>
    <row r="71" spans="1:33" s="35" customFormat="1" ht="57" customHeight="1">
      <c r="A71" s="243"/>
      <c r="B71" s="246"/>
      <c r="C71" s="28" t="s">
        <v>233</v>
      </c>
      <c r="D71" s="249"/>
      <c r="E71" s="168"/>
      <c r="F71" s="162"/>
      <c r="G71" s="226"/>
      <c r="H71" s="34"/>
      <c r="I71" s="178"/>
      <c r="J71" s="45"/>
      <c r="K71" s="48"/>
      <c r="L71" s="31"/>
      <c r="M71" s="175"/>
      <c r="N71" s="187"/>
      <c r="O71" s="175"/>
      <c r="P71" s="184"/>
      <c r="Q71" s="31"/>
      <c r="R71" s="31"/>
      <c r="S71" s="31"/>
      <c r="T71" s="75"/>
      <c r="U71" s="31"/>
      <c r="V71" s="47"/>
      <c r="W71" s="47"/>
      <c r="X71" s="50"/>
      <c r="Y71" s="171"/>
      <c r="Z71" s="28"/>
      <c r="AA71" s="32"/>
      <c r="AB71" s="32"/>
      <c r="AC71" s="200"/>
      <c r="AD71" s="197"/>
      <c r="AE71" s="195"/>
      <c r="AF71" s="199"/>
      <c r="AG71" s="178"/>
    </row>
    <row r="72" spans="1:33" s="35" customFormat="1" ht="36.75" customHeight="1">
      <c r="A72" s="243">
        <v>23</v>
      </c>
      <c r="B72" s="244" t="s">
        <v>199</v>
      </c>
      <c r="C72" s="28" t="s">
        <v>226</v>
      </c>
      <c r="D72" s="247" t="s">
        <v>203</v>
      </c>
      <c r="E72" s="166" t="s">
        <v>201</v>
      </c>
      <c r="F72" s="172">
        <v>44176</v>
      </c>
      <c r="G72" s="224">
        <v>24003.42</v>
      </c>
      <c r="H72" s="34"/>
      <c r="I72" s="176">
        <v>1</v>
      </c>
      <c r="J72" s="176" t="s">
        <v>228</v>
      </c>
      <c r="K72" s="224">
        <v>24003.42</v>
      </c>
      <c r="L72" s="172">
        <v>44180</v>
      </c>
      <c r="M72" s="92"/>
      <c r="N72" s="163" t="s">
        <v>341</v>
      </c>
      <c r="O72" s="92"/>
      <c r="P72" s="215" t="s">
        <v>280</v>
      </c>
      <c r="Q72" s="92"/>
      <c r="R72" s="92"/>
      <c r="S72" s="92"/>
      <c r="T72" s="229"/>
      <c r="U72" s="172"/>
      <c r="V72" s="270" t="s">
        <v>258</v>
      </c>
      <c r="W72" s="182"/>
      <c r="X72" s="169"/>
      <c r="Y72" s="169">
        <v>44255</v>
      </c>
      <c r="Z72" s="117" t="s">
        <v>235</v>
      </c>
      <c r="AA72" s="102">
        <v>44205</v>
      </c>
      <c r="AB72" s="102">
        <f>Y72+4</f>
        <v>44259</v>
      </c>
      <c r="AC72" s="200" t="s">
        <v>289</v>
      </c>
      <c r="AD72" s="196">
        <f>AB72+90</f>
        <v>44349</v>
      </c>
      <c r="AE72" s="193">
        <f>K72</f>
        <v>24003.42</v>
      </c>
      <c r="AF72" s="199" t="s">
        <v>202</v>
      </c>
      <c r="AG72" s="176"/>
    </row>
    <row r="73" spans="1:33" s="35" customFormat="1" ht="30" customHeight="1">
      <c r="A73" s="243"/>
      <c r="B73" s="245"/>
      <c r="C73" s="111" t="s">
        <v>200</v>
      </c>
      <c r="D73" s="248"/>
      <c r="E73" s="167"/>
      <c r="F73" s="161"/>
      <c r="G73" s="225"/>
      <c r="H73" s="34"/>
      <c r="I73" s="177"/>
      <c r="J73" s="177"/>
      <c r="K73" s="225"/>
      <c r="L73" s="161"/>
      <c r="M73" s="93" t="s">
        <v>329</v>
      </c>
      <c r="N73" s="164"/>
      <c r="O73" s="151" t="s">
        <v>330</v>
      </c>
      <c r="P73" s="216"/>
      <c r="Q73" s="93"/>
      <c r="R73" s="93"/>
      <c r="S73" s="93"/>
      <c r="T73" s="227"/>
      <c r="U73" s="161"/>
      <c r="V73" s="270"/>
      <c r="W73" s="183"/>
      <c r="X73" s="170"/>
      <c r="Y73" s="170"/>
      <c r="Z73" s="28"/>
      <c r="AA73" s="32"/>
      <c r="AB73" s="32"/>
      <c r="AC73" s="200"/>
      <c r="AD73" s="197"/>
      <c r="AE73" s="194"/>
      <c r="AF73" s="199"/>
      <c r="AG73" s="177"/>
    </row>
    <row r="74" spans="1:33" s="35" customFormat="1" ht="38.25" customHeight="1">
      <c r="A74" s="243"/>
      <c r="B74" s="246"/>
      <c r="C74" s="28" t="s">
        <v>227</v>
      </c>
      <c r="D74" s="249"/>
      <c r="E74" s="168"/>
      <c r="F74" s="162"/>
      <c r="G74" s="226"/>
      <c r="H74" s="34"/>
      <c r="I74" s="178"/>
      <c r="J74" s="178"/>
      <c r="K74" s="226"/>
      <c r="L74" s="162"/>
      <c r="M74" s="41"/>
      <c r="N74" s="165"/>
      <c r="O74" s="41"/>
      <c r="P74" s="217"/>
      <c r="Q74" s="41"/>
      <c r="R74" s="41"/>
      <c r="S74" s="41"/>
      <c r="T74" s="228"/>
      <c r="U74" s="162"/>
      <c r="V74" s="270"/>
      <c r="W74" s="184"/>
      <c r="X74" s="171"/>
      <c r="Y74" s="171"/>
      <c r="Z74" s="28"/>
      <c r="AA74" s="32"/>
      <c r="AB74" s="32"/>
      <c r="AC74" s="200"/>
      <c r="AD74" s="197"/>
      <c r="AE74" s="195"/>
      <c r="AF74" s="199"/>
      <c r="AG74" s="178"/>
    </row>
    <row r="75" spans="1:33" s="35" customFormat="1" ht="36" customHeight="1">
      <c r="A75" s="243">
        <v>24</v>
      </c>
      <c r="B75" s="244" t="s">
        <v>207</v>
      </c>
      <c r="C75" s="28" t="s">
        <v>243</v>
      </c>
      <c r="D75" s="247" t="s">
        <v>206</v>
      </c>
      <c r="E75" s="166" t="s">
        <v>204</v>
      </c>
      <c r="F75" s="172">
        <v>44176</v>
      </c>
      <c r="G75" s="224">
        <v>99699</v>
      </c>
      <c r="H75" s="34"/>
      <c r="I75" s="176">
        <v>1</v>
      </c>
      <c r="J75" s="176" t="s">
        <v>244</v>
      </c>
      <c r="K75" s="224">
        <v>99699</v>
      </c>
      <c r="L75" s="173">
        <v>44181</v>
      </c>
      <c r="M75" s="176" t="s">
        <v>331</v>
      </c>
      <c r="N75" s="163" t="s">
        <v>341</v>
      </c>
      <c r="O75" s="173" t="s">
        <v>346</v>
      </c>
      <c r="P75" s="215" t="s">
        <v>280</v>
      </c>
      <c r="Q75" s="148"/>
      <c r="R75" s="148"/>
      <c r="S75" s="148"/>
      <c r="T75" s="229"/>
      <c r="U75" s="173"/>
      <c r="V75" s="213"/>
      <c r="W75" s="182"/>
      <c r="X75" s="169"/>
      <c r="Y75" s="169">
        <v>44355</v>
      </c>
      <c r="Z75" s="103" t="s">
        <v>276</v>
      </c>
      <c r="AA75" s="104">
        <v>44246</v>
      </c>
      <c r="AB75" s="104" t="s">
        <v>237</v>
      </c>
      <c r="AC75" s="200" t="s">
        <v>289</v>
      </c>
      <c r="AD75" s="196">
        <f>Y75+90</f>
        <v>44445</v>
      </c>
      <c r="AE75" s="193">
        <f>K75</f>
        <v>99699</v>
      </c>
      <c r="AF75" s="199" t="s">
        <v>205</v>
      </c>
      <c r="AG75" s="176"/>
    </row>
    <row r="76" spans="1:33" s="35" customFormat="1" ht="36.75" customHeight="1">
      <c r="A76" s="243"/>
      <c r="B76" s="245"/>
      <c r="C76" s="61" t="s">
        <v>67</v>
      </c>
      <c r="D76" s="248"/>
      <c r="E76" s="167"/>
      <c r="F76" s="161"/>
      <c r="G76" s="225"/>
      <c r="H76" s="34"/>
      <c r="I76" s="177"/>
      <c r="J76" s="177"/>
      <c r="K76" s="225"/>
      <c r="L76" s="177"/>
      <c r="M76" s="177"/>
      <c r="N76" s="164"/>
      <c r="O76" s="174"/>
      <c r="P76" s="216"/>
      <c r="Q76" s="151"/>
      <c r="R76" s="151"/>
      <c r="S76" s="151"/>
      <c r="T76" s="227"/>
      <c r="U76" s="177"/>
      <c r="V76" s="213"/>
      <c r="W76" s="183"/>
      <c r="X76" s="170"/>
      <c r="Y76" s="170"/>
      <c r="Z76" s="103" t="s">
        <v>278</v>
      </c>
      <c r="AA76" s="104">
        <v>44310</v>
      </c>
      <c r="AB76" s="104" t="s">
        <v>237</v>
      </c>
      <c r="AC76" s="200"/>
      <c r="AD76" s="197"/>
      <c r="AE76" s="194"/>
      <c r="AF76" s="199"/>
      <c r="AG76" s="177"/>
    </row>
    <row r="77" spans="1:33" s="35" customFormat="1" ht="24" customHeight="1">
      <c r="A77" s="243"/>
      <c r="B77" s="246"/>
      <c r="C77" s="28" t="s">
        <v>70</v>
      </c>
      <c r="D77" s="249"/>
      <c r="E77" s="168"/>
      <c r="F77" s="162"/>
      <c r="G77" s="226"/>
      <c r="H77" s="34"/>
      <c r="I77" s="178"/>
      <c r="J77" s="178"/>
      <c r="K77" s="226"/>
      <c r="L77" s="178"/>
      <c r="M77" s="178"/>
      <c r="N77" s="165"/>
      <c r="O77" s="175"/>
      <c r="P77" s="217"/>
      <c r="Q77" s="152"/>
      <c r="R77" s="152"/>
      <c r="S77" s="152"/>
      <c r="T77" s="228"/>
      <c r="U77" s="178"/>
      <c r="V77" s="213"/>
      <c r="W77" s="184"/>
      <c r="X77" s="171"/>
      <c r="Y77" s="171"/>
      <c r="Z77" s="28"/>
      <c r="AA77" s="32"/>
      <c r="AB77" s="32"/>
      <c r="AC77" s="200"/>
      <c r="AD77" s="197"/>
      <c r="AE77" s="195"/>
      <c r="AF77" s="199"/>
      <c r="AG77" s="178"/>
    </row>
    <row r="78" spans="1:33" s="35" customFormat="1" ht="36.75" customHeight="1">
      <c r="A78" s="243">
        <v>25</v>
      </c>
      <c r="B78" s="244" t="s">
        <v>211</v>
      </c>
      <c r="C78" s="28" t="s">
        <v>245</v>
      </c>
      <c r="D78" s="247" t="s">
        <v>215</v>
      </c>
      <c r="E78" s="166" t="s">
        <v>213</v>
      </c>
      <c r="F78" s="172">
        <v>44176</v>
      </c>
      <c r="G78" s="224">
        <v>35975.300000000003</v>
      </c>
      <c r="H78" s="34"/>
      <c r="I78" s="176">
        <v>1</v>
      </c>
      <c r="J78" s="176" t="s">
        <v>246</v>
      </c>
      <c r="K78" s="224">
        <v>35975.300000000003</v>
      </c>
      <c r="L78" s="172">
        <v>44181</v>
      </c>
      <c r="M78" s="172" t="s">
        <v>332</v>
      </c>
      <c r="N78" s="163" t="s">
        <v>341</v>
      </c>
      <c r="O78" s="179" t="s">
        <v>333</v>
      </c>
      <c r="P78" s="215" t="s">
        <v>280</v>
      </c>
      <c r="Q78" s="172">
        <v>44200</v>
      </c>
      <c r="R78" s="172">
        <v>44216</v>
      </c>
      <c r="S78" s="172"/>
      <c r="T78" s="229" t="s">
        <v>238</v>
      </c>
      <c r="U78" s="172">
        <v>43844</v>
      </c>
      <c r="V78" s="344" t="s">
        <v>291</v>
      </c>
      <c r="W78" s="182" t="s">
        <v>285</v>
      </c>
      <c r="X78" s="185">
        <v>44320</v>
      </c>
      <c r="Y78" s="169">
        <v>44295</v>
      </c>
      <c r="Z78" s="29"/>
      <c r="AA78" s="44"/>
      <c r="AB78" s="44"/>
      <c r="AC78" s="200" t="s">
        <v>289</v>
      </c>
      <c r="AD78" s="196">
        <f>Y78+90</f>
        <v>44385</v>
      </c>
      <c r="AE78" s="193">
        <f>K78</f>
        <v>35975.300000000003</v>
      </c>
      <c r="AF78" s="199" t="s">
        <v>216</v>
      </c>
      <c r="AG78" s="176"/>
    </row>
    <row r="79" spans="1:33" s="35" customFormat="1" ht="23.25" customHeight="1">
      <c r="A79" s="243"/>
      <c r="B79" s="245"/>
      <c r="C79" s="111" t="s">
        <v>212</v>
      </c>
      <c r="D79" s="248"/>
      <c r="E79" s="167"/>
      <c r="F79" s="161"/>
      <c r="G79" s="225"/>
      <c r="H79" s="34"/>
      <c r="I79" s="177"/>
      <c r="J79" s="177"/>
      <c r="K79" s="225"/>
      <c r="L79" s="161"/>
      <c r="M79" s="161"/>
      <c r="N79" s="164"/>
      <c r="O79" s="180"/>
      <c r="P79" s="216"/>
      <c r="Q79" s="161"/>
      <c r="R79" s="161"/>
      <c r="S79" s="161"/>
      <c r="T79" s="227"/>
      <c r="U79" s="161"/>
      <c r="V79" s="344"/>
      <c r="W79" s="183"/>
      <c r="X79" s="183"/>
      <c r="Y79" s="170"/>
      <c r="Z79" s="28"/>
      <c r="AA79" s="32"/>
      <c r="AB79" s="32"/>
      <c r="AC79" s="200"/>
      <c r="AD79" s="197"/>
      <c r="AE79" s="194"/>
      <c r="AF79" s="199"/>
      <c r="AG79" s="177"/>
    </row>
    <row r="80" spans="1:33" s="35" customFormat="1" ht="41.25" customHeight="1">
      <c r="A80" s="243"/>
      <c r="B80" s="246"/>
      <c r="C80" s="28" t="s">
        <v>102</v>
      </c>
      <c r="D80" s="249"/>
      <c r="E80" s="168"/>
      <c r="F80" s="162"/>
      <c r="G80" s="226"/>
      <c r="H80" s="34"/>
      <c r="I80" s="178"/>
      <c r="J80" s="178"/>
      <c r="K80" s="226"/>
      <c r="L80" s="162"/>
      <c r="M80" s="162"/>
      <c r="N80" s="165"/>
      <c r="O80" s="181"/>
      <c r="P80" s="217"/>
      <c r="Q80" s="162"/>
      <c r="R80" s="162"/>
      <c r="S80" s="162"/>
      <c r="T80" s="228"/>
      <c r="U80" s="162"/>
      <c r="V80" s="344"/>
      <c r="W80" s="184"/>
      <c r="X80" s="184"/>
      <c r="Y80" s="171"/>
      <c r="Z80" s="28"/>
      <c r="AA80" s="32"/>
      <c r="AB80" s="32"/>
      <c r="AC80" s="200"/>
      <c r="AD80" s="197"/>
      <c r="AE80" s="195"/>
      <c r="AF80" s="199"/>
      <c r="AG80" s="178"/>
    </row>
    <row r="81" spans="1:54" s="35" customFormat="1" ht="37.5" customHeight="1">
      <c r="A81" s="243">
        <v>25</v>
      </c>
      <c r="B81" s="244" t="s">
        <v>208</v>
      </c>
      <c r="C81" s="28" t="s">
        <v>247</v>
      </c>
      <c r="D81" s="247" t="s">
        <v>210</v>
      </c>
      <c r="E81" s="166" t="s">
        <v>214</v>
      </c>
      <c r="F81" s="172">
        <v>44176</v>
      </c>
      <c r="G81" s="224">
        <v>38260</v>
      </c>
      <c r="H81" s="34"/>
      <c r="I81" s="176">
        <v>1</v>
      </c>
      <c r="J81" s="176" t="s">
        <v>248</v>
      </c>
      <c r="K81" s="224">
        <v>38260</v>
      </c>
      <c r="L81" s="172">
        <v>44180</v>
      </c>
      <c r="M81" s="92"/>
      <c r="N81" s="163" t="s">
        <v>341</v>
      </c>
      <c r="O81" s="172" t="s">
        <v>345</v>
      </c>
      <c r="P81" s="169" t="s">
        <v>344</v>
      </c>
      <c r="Q81" s="92"/>
      <c r="R81" s="92"/>
      <c r="S81" s="92"/>
      <c r="T81" s="229"/>
      <c r="U81" s="172"/>
      <c r="V81" s="270" t="s">
        <v>258</v>
      </c>
      <c r="W81" s="182"/>
      <c r="X81" s="182"/>
      <c r="Y81" s="169">
        <v>44265</v>
      </c>
      <c r="Z81" s="104" t="s">
        <v>128</v>
      </c>
      <c r="AA81" s="104">
        <v>44218</v>
      </c>
      <c r="AB81" s="104" t="s">
        <v>237</v>
      </c>
      <c r="AC81" s="200" t="s">
        <v>36</v>
      </c>
      <c r="AD81" s="196">
        <f>Y81+90</f>
        <v>44355</v>
      </c>
      <c r="AE81" s="193">
        <f>G81</f>
        <v>38260</v>
      </c>
      <c r="AF81" s="199" t="s">
        <v>209</v>
      </c>
      <c r="AG81" s="176"/>
    </row>
    <row r="82" spans="1:54" s="35" customFormat="1" ht="30.75" customHeight="1">
      <c r="A82" s="243"/>
      <c r="B82" s="245"/>
      <c r="C82" s="61" t="s">
        <v>59</v>
      </c>
      <c r="D82" s="248"/>
      <c r="E82" s="167"/>
      <c r="F82" s="161"/>
      <c r="G82" s="225"/>
      <c r="H82" s="34"/>
      <c r="I82" s="177"/>
      <c r="J82" s="177"/>
      <c r="K82" s="225"/>
      <c r="L82" s="161"/>
      <c r="M82" s="93" t="s">
        <v>334</v>
      </c>
      <c r="N82" s="164"/>
      <c r="O82" s="161"/>
      <c r="P82" s="170"/>
      <c r="Q82" s="93"/>
      <c r="R82" s="93"/>
      <c r="S82" s="93"/>
      <c r="T82" s="227"/>
      <c r="U82" s="161"/>
      <c r="V82" s="270"/>
      <c r="W82" s="183"/>
      <c r="X82" s="183"/>
      <c r="Y82" s="170"/>
      <c r="Z82" s="28"/>
      <c r="AA82" s="32"/>
      <c r="AB82" s="32"/>
      <c r="AC82" s="200"/>
      <c r="AD82" s="197"/>
      <c r="AE82" s="194"/>
      <c r="AF82" s="199"/>
      <c r="AG82" s="177"/>
    </row>
    <row r="83" spans="1:54" s="35" customFormat="1" ht="35.25" customHeight="1">
      <c r="A83" s="243"/>
      <c r="B83" s="246"/>
      <c r="C83" s="28" t="s">
        <v>134</v>
      </c>
      <c r="D83" s="249"/>
      <c r="E83" s="168"/>
      <c r="F83" s="162"/>
      <c r="G83" s="226"/>
      <c r="H83" s="34"/>
      <c r="I83" s="178"/>
      <c r="J83" s="178"/>
      <c r="K83" s="226"/>
      <c r="L83" s="162"/>
      <c r="M83" s="41"/>
      <c r="N83" s="165"/>
      <c r="O83" s="162"/>
      <c r="P83" s="171"/>
      <c r="Q83" s="41"/>
      <c r="R83" s="41"/>
      <c r="S83" s="41"/>
      <c r="T83" s="228"/>
      <c r="U83" s="162"/>
      <c r="V83" s="270"/>
      <c r="W83" s="184"/>
      <c r="X83" s="184"/>
      <c r="Y83" s="171"/>
      <c r="Z83" s="28"/>
      <c r="AA83" s="32"/>
      <c r="AB83" s="32"/>
      <c r="AC83" s="200"/>
      <c r="AD83" s="197"/>
      <c r="AE83" s="195"/>
      <c r="AF83" s="199"/>
      <c r="AG83" s="177"/>
    </row>
    <row r="84" spans="1:54" s="35" customFormat="1" ht="24" customHeight="1">
      <c r="A84" s="243">
        <v>26</v>
      </c>
      <c r="B84" s="244" t="s">
        <v>217</v>
      </c>
      <c r="C84" s="28" t="s">
        <v>229</v>
      </c>
      <c r="D84" s="166" t="s">
        <v>256</v>
      </c>
      <c r="E84" s="166" t="s">
        <v>219</v>
      </c>
      <c r="F84" s="172">
        <v>44176</v>
      </c>
      <c r="G84" s="232">
        <v>51256</v>
      </c>
      <c r="H84" s="34"/>
      <c r="I84" s="176">
        <v>1</v>
      </c>
      <c r="J84" s="176" t="s">
        <v>231</v>
      </c>
      <c r="K84" s="224">
        <v>51256</v>
      </c>
      <c r="L84" s="172">
        <v>44180</v>
      </c>
      <c r="M84" s="166" t="s">
        <v>335</v>
      </c>
      <c r="N84" s="169" t="s">
        <v>336</v>
      </c>
      <c r="O84" s="172" t="s">
        <v>337</v>
      </c>
      <c r="P84" s="215" t="s">
        <v>280</v>
      </c>
      <c r="Q84" s="172">
        <v>44298</v>
      </c>
      <c r="R84" s="172">
        <v>44299</v>
      </c>
      <c r="S84" s="92"/>
      <c r="T84" s="229" t="s">
        <v>354</v>
      </c>
      <c r="U84" s="172">
        <v>44347</v>
      </c>
      <c r="V84" s="344" t="s">
        <v>154</v>
      </c>
      <c r="W84" s="182"/>
      <c r="X84" s="169"/>
      <c r="Y84" s="169">
        <f>F84+120</f>
        <v>44296</v>
      </c>
      <c r="Z84" s="101" t="s">
        <v>235</v>
      </c>
      <c r="AA84" s="102">
        <v>44205</v>
      </c>
      <c r="AB84" s="102">
        <f>Y84+4</f>
        <v>44300</v>
      </c>
      <c r="AC84" s="200" t="s">
        <v>289</v>
      </c>
      <c r="AD84" s="196">
        <f>AB84+90</f>
        <v>44390</v>
      </c>
      <c r="AE84" s="193">
        <f>K84</f>
        <v>51256</v>
      </c>
      <c r="AF84" s="199" t="s">
        <v>220</v>
      </c>
      <c r="AG84" s="176"/>
    </row>
    <row r="85" spans="1:54" s="35" customFormat="1" ht="33" customHeight="1">
      <c r="A85" s="243"/>
      <c r="B85" s="245"/>
      <c r="C85" s="61" t="s">
        <v>218</v>
      </c>
      <c r="D85" s="167"/>
      <c r="E85" s="167"/>
      <c r="F85" s="161"/>
      <c r="G85" s="233"/>
      <c r="H85" s="34"/>
      <c r="I85" s="177"/>
      <c r="J85" s="177"/>
      <c r="K85" s="225"/>
      <c r="L85" s="161"/>
      <c r="M85" s="167"/>
      <c r="N85" s="170"/>
      <c r="O85" s="161"/>
      <c r="P85" s="216"/>
      <c r="Q85" s="161"/>
      <c r="R85" s="161"/>
      <c r="S85" s="93"/>
      <c r="T85" s="227"/>
      <c r="U85" s="161"/>
      <c r="V85" s="344"/>
      <c r="W85" s="183"/>
      <c r="X85" s="170"/>
      <c r="Y85" s="170"/>
      <c r="Z85" s="104" t="s">
        <v>128</v>
      </c>
      <c r="AA85" s="104">
        <v>44223</v>
      </c>
      <c r="AB85" s="104" t="s">
        <v>237</v>
      </c>
      <c r="AC85" s="200"/>
      <c r="AD85" s="197"/>
      <c r="AE85" s="194"/>
      <c r="AF85" s="199"/>
      <c r="AG85" s="177"/>
    </row>
    <row r="86" spans="1:54" s="35" customFormat="1" ht="39" customHeight="1">
      <c r="A86" s="243"/>
      <c r="B86" s="246"/>
      <c r="C86" s="28" t="s">
        <v>230</v>
      </c>
      <c r="D86" s="168"/>
      <c r="E86" s="168"/>
      <c r="F86" s="162"/>
      <c r="G86" s="234"/>
      <c r="H86" s="34"/>
      <c r="I86" s="178"/>
      <c r="J86" s="178"/>
      <c r="K86" s="226"/>
      <c r="L86" s="162"/>
      <c r="M86" s="168"/>
      <c r="N86" s="171"/>
      <c r="O86" s="162"/>
      <c r="P86" s="217"/>
      <c r="Q86" s="162"/>
      <c r="R86" s="162"/>
      <c r="S86" s="41"/>
      <c r="T86" s="228"/>
      <c r="U86" s="162"/>
      <c r="V86" s="344"/>
      <c r="W86" s="184"/>
      <c r="X86" s="171"/>
      <c r="Y86" s="171"/>
      <c r="Z86" s="104" t="s">
        <v>128</v>
      </c>
      <c r="AA86" s="104">
        <v>44246</v>
      </c>
      <c r="AB86" s="104" t="s">
        <v>237</v>
      </c>
      <c r="AC86" s="200"/>
      <c r="AD86" s="197"/>
      <c r="AE86" s="195"/>
      <c r="AF86" s="199"/>
      <c r="AG86" s="178"/>
    </row>
    <row r="87" spans="1:54" s="35" customFormat="1" ht="35.25" customHeight="1">
      <c r="A87" s="221">
        <v>27</v>
      </c>
      <c r="B87" s="218" t="s">
        <v>221</v>
      </c>
      <c r="C87" s="28" t="s">
        <v>249</v>
      </c>
      <c r="D87" s="166" t="s">
        <v>292</v>
      </c>
      <c r="E87" s="166" t="s">
        <v>223</v>
      </c>
      <c r="F87" s="172">
        <v>44176</v>
      </c>
      <c r="G87" s="224">
        <v>178030</v>
      </c>
      <c r="H87" s="34"/>
      <c r="I87" s="176">
        <v>1</v>
      </c>
      <c r="J87" s="176" t="s">
        <v>250</v>
      </c>
      <c r="K87" s="224">
        <v>178030</v>
      </c>
      <c r="L87" s="172">
        <v>44183</v>
      </c>
      <c r="M87" s="172" t="s">
        <v>339</v>
      </c>
      <c r="N87" s="163" t="s">
        <v>341</v>
      </c>
      <c r="O87" s="32" t="s">
        <v>338</v>
      </c>
      <c r="P87" s="169" t="s">
        <v>344</v>
      </c>
      <c r="Q87" s="92"/>
      <c r="R87" s="172"/>
      <c r="S87" s="92"/>
      <c r="T87" s="153"/>
      <c r="U87" s="229"/>
      <c r="V87" s="229"/>
      <c r="W87" s="153"/>
      <c r="X87" s="153"/>
      <c r="Y87" s="169">
        <v>44250</v>
      </c>
      <c r="Z87" s="104" t="s">
        <v>254</v>
      </c>
      <c r="AA87" s="104">
        <v>44236</v>
      </c>
      <c r="AB87" s="104" t="s">
        <v>255</v>
      </c>
      <c r="AC87" s="192" t="s">
        <v>36</v>
      </c>
      <c r="AD87" s="196">
        <f>AB90+90</f>
        <v>44610</v>
      </c>
      <c r="AE87" s="193">
        <f>G87</f>
        <v>178030</v>
      </c>
      <c r="AF87" s="189" t="s">
        <v>224</v>
      </c>
      <c r="AG87" s="188"/>
    </row>
    <row r="88" spans="1:54" s="35" customFormat="1" ht="33.75" customHeight="1">
      <c r="A88" s="222"/>
      <c r="B88" s="219"/>
      <c r="C88" s="61" t="s">
        <v>222</v>
      </c>
      <c r="D88" s="167"/>
      <c r="E88" s="167"/>
      <c r="F88" s="161"/>
      <c r="G88" s="225"/>
      <c r="H88" s="34"/>
      <c r="I88" s="177"/>
      <c r="J88" s="177"/>
      <c r="K88" s="225"/>
      <c r="L88" s="161"/>
      <c r="M88" s="161"/>
      <c r="N88" s="164"/>
      <c r="O88" s="230" t="s">
        <v>353</v>
      </c>
      <c r="P88" s="170"/>
      <c r="Q88" s="161"/>
      <c r="R88" s="161"/>
      <c r="S88" s="161"/>
      <c r="T88" s="154"/>
      <c r="U88" s="227"/>
      <c r="V88" s="227"/>
      <c r="W88" s="154"/>
      <c r="X88" s="154"/>
      <c r="Y88" s="170"/>
      <c r="Z88" s="104" t="s">
        <v>254</v>
      </c>
      <c r="AA88" s="104">
        <v>44239</v>
      </c>
      <c r="AB88" s="104" t="s">
        <v>255</v>
      </c>
      <c r="AC88" s="192"/>
      <c r="AD88" s="197"/>
      <c r="AE88" s="194"/>
      <c r="AF88" s="190"/>
      <c r="AG88" s="188"/>
    </row>
    <row r="89" spans="1:54" s="35" customFormat="1" ht="39" customHeight="1">
      <c r="A89" s="222"/>
      <c r="B89" s="219"/>
      <c r="C89" s="176" t="s">
        <v>251</v>
      </c>
      <c r="D89" s="167"/>
      <c r="E89" s="167"/>
      <c r="F89" s="161"/>
      <c r="G89" s="225"/>
      <c r="H89" s="34"/>
      <c r="I89" s="177"/>
      <c r="J89" s="177"/>
      <c r="K89" s="225"/>
      <c r="L89" s="161"/>
      <c r="M89" s="161"/>
      <c r="N89" s="164"/>
      <c r="O89" s="230"/>
      <c r="P89" s="170"/>
      <c r="Q89" s="161"/>
      <c r="R89" s="161"/>
      <c r="S89" s="161"/>
      <c r="T89" s="154"/>
      <c r="U89" s="227"/>
      <c r="V89" s="227"/>
      <c r="W89" s="227"/>
      <c r="X89" s="154"/>
      <c r="Y89" s="170"/>
      <c r="Z89" s="142" t="s">
        <v>284</v>
      </c>
      <c r="AA89" s="102">
        <v>44249</v>
      </c>
      <c r="AB89" s="102">
        <f>Y87+90</f>
        <v>44340</v>
      </c>
      <c r="AC89" s="192"/>
      <c r="AD89" s="197"/>
      <c r="AE89" s="194"/>
      <c r="AF89" s="190"/>
      <c r="AG89" s="188"/>
    </row>
    <row r="90" spans="1:54" s="35" customFormat="1" ht="26.25" customHeight="1">
      <c r="A90" s="223"/>
      <c r="B90" s="220"/>
      <c r="C90" s="178"/>
      <c r="D90" s="168"/>
      <c r="E90" s="168"/>
      <c r="F90" s="162"/>
      <c r="G90" s="226"/>
      <c r="H90" s="34"/>
      <c r="I90" s="178"/>
      <c r="J90" s="178"/>
      <c r="K90" s="226"/>
      <c r="L90" s="162"/>
      <c r="M90" s="162"/>
      <c r="N90" s="165"/>
      <c r="O90" s="230"/>
      <c r="P90" s="171"/>
      <c r="Q90" s="162"/>
      <c r="R90" s="162"/>
      <c r="S90" s="162"/>
      <c r="T90" s="147"/>
      <c r="U90" s="228"/>
      <c r="V90" s="228"/>
      <c r="W90" s="228"/>
      <c r="X90" s="155"/>
      <c r="Y90" s="171"/>
      <c r="Z90" s="158" t="s">
        <v>287</v>
      </c>
      <c r="AA90" s="160">
        <v>44337</v>
      </c>
      <c r="AB90" s="160">
        <f>AB89+180</f>
        <v>44520</v>
      </c>
      <c r="AC90" s="192"/>
      <c r="AD90" s="198"/>
      <c r="AE90" s="195"/>
      <c r="AF90" s="191"/>
      <c r="AG90" s="188"/>
    </row>
    <row r="91" spans="1:54" s="35" customFormat="1" ht="27.75" customHeight="1">
      <c r="A91" s="349" t="s">
        <v>31</v>
      </c>
      <c r="B91" s="350"/>
      <c r="C91" s="351"/>
      <c r="D91" s="79"/>
      <c r="E91" s="79"/>
      <c r="F91" s="80"/>
      <c r="G91" s="81">
        <f>SUM(G4:G89)</f>
        <v>2790908.3699999996</v>
      </c>
      <c r="H91" s="74"/>
      <c r="I91" s="82"/>
      <c r="J91" s="83"/>
      <c r="K91" s="91">
        <f>SUM(K4:K89)</f>
        <v>1943568.4800000002</v>
      </c>
      <c r="L91" s="80"/>
      <c r="M91" s="84"/>
      <c r="N91" s="80"/>
      <c r="O91" s="85"/>
      <c r="P91" s="85"/>
      <c r="Q91" s="86"/>
      <c r="R91" s="87"/>
      <c r="S91" s="85"/>
      <c r="T91" s="86"/>
      <c r="U91" s="76"/>
      <c r="V91" s="77"/>
      <c r="W91" s="78"/>
      <c r="X91" s="87"/>
      <c r="Y91" s="146"/>
      <c r="Z91" s="146"/>
      <c r="AA91" s="146"/>
      <c r="AB91" s="146"/>
      <c r="AC91" s="146"/>
      <c r="AD91" s="146"/>
      <c r="AE91" s="146"/>
      <c r="AF91" s="146"/>
      <c r="AG91" s="146"/>
    </row>
    <row r="92" spans="1:54" ht="15" customHeight="1">
      <c r="A92" s="10"/>
      <c r="B92" s="27"/>
      <c r="C92" s="7"/>
      <c r="F92" s="14"/>
      <c r="G92" s="21"/>
      <c r="R92" s="10"/>
      <c r="S92" s="14"/>
      <c r="T92" s="10"/>
      <c r="U92" s="8"/>
      <c r="W92" s="22"/>
      <c r="X92" s="26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</row>
    <row r="93" spans="1:54" ht="15" customHeight="1">
      <c r="A93" s="10"/>
      <c r="B93" s="27"/>
      <c r="C93" s="7"/>
      <c r="F93" s="14"/>
      <c r="G93" s="21"/>
      <c r="R93" s="19"/>
      <c r="S93" s="14"/>
      <c r="T93" s="10"/>
      <c r="U93" s="8"/>
      <c r="W93" s="22"/>
      <c r="X93" s="26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</row>
    <row r="94" spans="1:54" ht="15" customHeight="1">
      <c r="A94" s="10"/>
      <c r="B94" s="27"/>
      <c r="C94" s="7"/>
      <c r="F94" s="14"/>
      <c r="G94" s="21"/>
      <c r="J94" s="20"/>
      <c r="R94" s="10"/>
      <c r="S94" s="14"/>
      <c r="T94" s="10"/>
      <c r="U94" s="21"/>
      <c r="W94" s="22"/>
      <c r="X94" s="26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</row>
    <row r="95" spans="1:54" ht="15" customHeight="1">
      <c r="A95" s="10"/>
      <c r="B95" s="27"/>
      <c r="C95" s="7"/>
      <c r="F95" s="14"/>
      <c r="G95" s="21"/>
      <c r="J95" s="20"/>
      <c r="R95" s="10"/>
      <c r="S95" s="14"/>
      <c r="T95" s="10"/>
      <c r="U95" s="8"/>
      <c r="W95" s="22"/>
      <c r="X95" s="26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</row>
    <row r="96" spans="1:54" ht="15" customHeight="1">
      <c r="A96" s="10"/>
      <c r="B96" s="27"/>
      <c r="C96" s="7"/>
      <c r="F96" s="14"/>
      <c r="G96" s="143"/>
      <c r="J96" s="20"/>
      <c r="R96" s="10"/>
      <c r="S96" s="14"/>
      <c r="T96" s="10"/>
      <c r="U96" s="8"/>
      <c r="W96" s="22"/>
      <c r="X96" s="26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</row>
    <row r="97" spans="1:54" ht="15" customHeight="1">
      <c r="A97" s="10"/>
      <c r="B97" s="27"/>
      <c r="C97" s="7"/>
      <c r="F97" s="14"/>
      <c r="G97" s="21"/>
      <c r="R97" s="10"/>
      <c r="S97" s="14"/>
      <c r="T97" s="10"/>
      <c r="U97" s="8"/>
      <c r="W97" s="22"/>
      <c r="X97" s="26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  <row r="98" spans="1:54" ht="15" customHeight="1">
      <c r="A98" s="10"/>
      <c r="B98" s="27"/>
      <c r="C98" s="7"/>
      <c r="F98" s="14"/>
      <c r="G98" s="21"/>
      <c r="J98" s="20"/>
      <c r="R98" s="10"/>
      <c r="S98" s="14"/>
      <c r="T98" s="10"/>
      <c r="U98" s="8"/>
      <c r="W98" s="22"/>
      <c r="X98" s="26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</row>
    <row r="99" spans="1:54" ht="15" customHeight="1">
      <c r="A99" s="10"/>
      <c r="B99" s="27"/>
      <c r="C99" s="7"/>
      <c r="F99" s="14"/>
      <c r="G99" s="21"/>
      <c r="J99" s="20"/>
      <c r="R99" s="10"/>
      <c r="S99" s="14"/>
      <c r="T99" s="10"/>
      <c r="U99" s="8"/>
      <c r="W99" s="22"/>
      <c r="X99" s="26"/>
      <c r="Y99" s="6"/>
      <c r="BB99" s="10"/>
    </row>
    <row r="100" spans="1:54" ht="15" customHeight="1">
      <c r="A100" s="10"/>
      <c r="B100" s="27"/>
      <c r="C100" s="7"/>
      <c r="F100" s="14"/>
      <c r="G100" s="21"/>
      <c r="R100" s="10"/>
      <c r="S100" s="14"/>
      <c r="T100" s="10"/>
      <c r="U100" s="8"/>
      <c r="W100" s="22"/>
      <c r="X100" s="26"/>
      <c r="Y100" s="6"/>
      <c r="BB100" s="10"/>
    </row>
    <row r="101" spans="1:54" ht="15" customHeight="1">
      <c r="A101" s="10"/>
      <c r="B101" s="27"/>
      <c r="C101" s="7"/>
      <c r="F101" s="14"/>
      <c r="G101" s="21"/>
      <c r="J101" s="20"/>
      <c r="R101" s="10"/>
      <c r="S101" s="14"/>
      <c r="T101" s="10"/>
      <c r="U101" s="8"/>
      <c r="W101" s="22"/>
      <c r="X101" s="26"/>
      <c r="Y101" s="6"/>
      <c r="BB101" s="10"/>
    </row>
    <row r="102" spans="1:54" ht="15" customHeight="1">
      <c r="A102" s="10"/>
      <c r="B102" s="27"/>
      <c r="C102" s="7"/>
      <c r="F102" s="14"/>
      <c r="G102" s="21"/>
      <c r="R102" s="10"/>
      <c r="S102" s="14"/>
      <c r="T102" s="10"/>
      <c r="U102" s="8"/>
      <c r="W102" s="22"/>
      <c r="X102" s="26"/>
      <c r="Y102" s="6"/>
      <c r="BB102" s="10"/>
    </row>
    <row r="103" spans="1:54" ht="15" customHeight="1">
      <c r="A103" s="10"/>
      <c r="B103" s="27"/>
      <c r="C103" s="7"/>
      <c r="F103" s="14"/>
      <c r="G103" s="21"/>
      <c r="R103" s="10"/>
      <c r="S103" s="14"/>
      <c r="T103" s="10"/>
      <c r="U103" s="8"/>
      <c r="W103" s="22"/>
      <c r="X103" s="26"/>
      <c r="Y103" s="6"/>
      <c r="BB103" s="10"/>
    </row>
    <row r="104" spans="1:54" ht="15" customHeight="1">
      <c r="A104" s="10"/>
      <c r="B104" s="27"/>
      <c r="C104" s="7"/>
      <c r="F104" s="14"/>
      <c r="G104" s="21"/>
      <c r="R104" s="10"/>
      <c r="S104" s="14"/>
      <c r="T104" s="10"/>
      <c r="U104" s="8"/>
      <c r="W104" s="22"/>
      <c r="X104" s="26"/>
      <c r="Y104" s="6"/>
      <c r="BB104" s="10"/>
    </row>
    <row r="105" spans="1:54" ht="15" customHeight="1">
      <c r="A105" s="10"/>
      <c r="B105" s="27"/>
      <c r="C105" s="7"/>
      <c r="F105" s="14"/>
      <c r="G105" s="21"/>
      <c r="R105" s="10"/>
      <c r="S105" s="14"/>
      <c r="T105" s="10"/>
      <c r="U105" s="8"/>
      <c r="W105" s="22"/>
      <c r="X105" s="26"/>
      <c r="Y105" s="6"/>
      <c r="BB105" s="10"/>
    </row>
    <row r="106" spans="1:54" ht="15" customHeight="1">
      <c r="A106" s="10"/>
      <c r="B106" s="27"/>
      <c r="C106" s="7"/>
      <c r="F106" s="14"/>
      <c r="G106" s="21"/>
      <c r="R106" s="10"/>
      <c r="S106" s="14"/>
      <c r="T106" s="10"/>
      <c r="U106" s="8"/>
      <c r="W106" s="22"/>
      <c r="X106" s="26"/>
      <c r="Y106" s="6"/>
      <c r="BB106" s="10"/>
    </row>
    <row r="107" spans="1:54" ht="15" customHeight="1">
      <c r="A107" s="10"/>
      <c r="B107" s="27"/>
      <c r="C107" s="7"/>
      <c r="D107" s="19"/>
      <c r="E107" s="19"/>
      <c r="F107" s="14"/>
      <c r="G107" s="21"/>
      <c r="R107" s="10"/>
      <c r="S107" s="14"/>
      <c r="T107" s="10"/>
      <c r="U107" s="8"/>
      <c r="W107" s="22"/>
      <c r="X107" s="26"/>
      <c r="Y107" s="6"/>
      <c r="BB107" s="10"/>
    </row>
    <row r="108" spans="1:54" ht="15" customHeight="1">
      <c r="R108" s="10"/>
      <c r="S108" s="14"/>
      <c r="T108" s="10"/>
      <c r="U108" s="8"/>
      <c r="W108" s="22"/>
      <c r="X108" s="26"/>
      <c r="Y108" s="6"/>
      <c r="BB108" s="10"/>
    </row>
    <row r="109" spans="1:54" ht="15" customHeight="1">
      <c r="R109" s="10"/>
      <c r="S109" s="14"/>
      <c r="T109" s="10"/>
      <c r="U109" s="8"/>
      <c r="W109" s="22"/>
      <c r="X109" s="26"/>
      <c r="Y109" s="6"/>
      <c r="BB109" s="10"/>
    </row>
    <row r="110" spans="1:54" ht="15" customHeight="1">
      <c r="R110" s="10"/>
      <c r="S110" s="14"/>
      <c r="T110" s="10"/>
      <c r="U110" s="8"/>
      <c r="W110" s="22"/>
      <c r="X110" s="26"/>
      <c r="Y110" s="6"/>
      <c r="BB110" s="10"/>
    </row>
    <row r="111" spans="1:54" ht="15" customHeight="1">
      <c r="R111" s="10"/>
      <c r="S111" s="14"/>
      <c r="T111" s="10"/>
      <c r="U111" s="8"/>
      <c r="W111" s="22"/>
      <c r="X111" s="26"/>
      <c r="Y111" s="6"/>
      <c r="BB111" s="10"/>
    </row>
    <row r="112" spans="1:54" ht="15" customHeight="1">
      <c r="R112" s="10"/>
      <c r="S112" s="14"/>
      <c r="T112" s="10"/>
      <c r="U112" s="8"/>
      <c r="W112" s="22"/>
      <c r="X112" s="26"/>
      <c r="Y112" s="6"/>
      <c r="BB112" s="10"/>
    </row>
    <row r="113" spans="1:54" ht="15" customHeight="1">
      <c r="R113" s="10"/>
      <c r="S113" s="14"/>
      <c r="T113" s="10"/>
      <c r="U113" s="8"/>
      <c r="W113" s="22"/>
      <c r="X113" s="26"/>
      <c r="Y113" s="6"/>
      <c r="BB113" s="10"/>
    </row>
    <row r="114" spans="1:54" ht="15" customHeight="1">
      <c r="R114" s="10"/>
      <c r="S114" s="14"/>
      <c r="T114" s="10"/>
      <c r="U114" s="8"/>
      <c r="W114" s="22"/>
      <c r="X114" s="26"/>
      <c r="Y114" s="6"/>
      <c r="BB114" s="10"/>
    </row>
    <row r="115" spans="1:54" ht="15" customHeight="1">
      <c r="R115" s="10"/>
      <c r="S115" s="14"/>
      <c r="T115" s="10"/>
      <c r="U115" s="8"/>
      <c r="W115" s="22"/>
      <c r="X115" s="26"/>
      <c r="Y115" s="6"/>
      <c r="BB115" s="10"/>
    </row>
    <row r="116" spans="1:54" ht="15" customHeight="1">
      <c r="R116" s="10"/>
      <c r="S116" s="14"/>
      <c r="T116" s="10"/>
      <c r="U116" s="8"/>
      <c r="W116" s="22"/>
      <c r="X116" s="26"/>
      <c r="Y116" s="6"/>
      <c r="BB116" s="10"/>
    </row>
    <row r="117" spans="1:54" ht="15" customHeight="1">
      <c r="R117" s="10"/>
      <c r="S117" s="14"/>
      <c r="T117" s="10"/>
      <c r="U117" s="8"/>
      <c r="W117" s="22"/>
      <c r="X117" s="26"/>
      <c r="Y117" s="6"/>
      <c r="BB117" s="10"/>
    </row>
    <row r="118" spans="1:54" ht="15" customHeight="1">
      <c r="R118" s="10"/>
      <c r="S118" s="14"/>
      <c r="T118" s="10"/>
      <c r="U118" s="8"/>
      <c r="W118" s="22"/>
      <c r="X118" s="26"/>
      <c r="Y118" s="6"/>
      <c r="BB118" s="10"/>
    </row>
    <row r="119" spans="1:54" ht="15" customHeight="1">
      <c r="R119" s="10"/>
      <c r="S119" s="14"/>
      <c r="T119" s="10"/>
      <c r="U119" s="8"/>
      <c r="W119" s="22"/>
      <c r="X119" s="26"/>
      <c r="Y119" s="6"/>
      <c r="BB119" s="10"/>
    </row>
    <row r="120" spans="1:54" ht="15" customHeight="1">
      <c r="A120" s="274"/>
      <c r="B120" s="274"/>
      <c r="C120" s="274"/>
      <c r="D120" s="274"/>
      <c r="E120" s="7"/>
      <c r="F120" s="14"/>
      <c r="R120" s="10"/>
      <c r="S120" s="14"/>
      <c r="T120" s="10"/>
      <c r="U120" s="8"/>
      <c r="W120" s="22"/>
      <c r="X120" s="26"/>
      <c r="Y120" s="6"/>
      <c r="BB120" s="10"/>
    </row>
    <row r="121" spans="1:54" ht="15" customHeight="1">
      <c r="R121" s="10"/>
      <c r="S121" s="14"/>
      <c r="T121" s="10"/>
      <c r="U121" s="8"/>
      <c r="W121" s="22"/>
      <c r="X121" s="26"/>
      <c r="Y121" s="6"/>
      <c r="BB121" s="10"/>
    </row>
    <row r="122" spans="1:54" ht="15" customHeight="1">
      <c r="R122" s="10"/>
      <c r="S122" s="14"/>
      <c r="T122" s="10"/>
      <c r="U122" s="8"/>
      <c r="W122" s="22"/>
      <c r="X122" s="26"/>
      <c r="Y122" s="6"/>
      <c r="BB122" s="10"/>
    </row>
    <row r="123" spans="1:54" ht="15" customHeight="1">
      <c r="R123" s="10"/>
      <c r="S123" s="14"/>
      <c r="T123" s="10"/>
      <c r="U123" s="8"/>
      <c r="W123" s="22"/>
      <c r="X123" s="26"/>
      <c r="Y123" s="6"/>
      <c r="BB123" s="10"/>
    </row>
    <row r="124" spans="1:54" ht="15" customHeight="1">
      <c r="R124" s="10"/>
      <c r="S124" s="14"/>
      <c r="T124" s="10"/>
      <c r="U124" s="8"/>
      <c r="W124" s="22"/>
      <c r="X124" s="26"/>
      <c r="Y124" s="6"/>
      <c r="BB124" s="10"/>
    </row>
    <row r="125" spans="1:54" ht="15" customHeight="1">
      <c r="R125" s="10"/>
      <c r="S125" s="14"/>
      <c r="T125" s="10"/>
      <c r="U125" s="8"/>
      <c r="W125" s="22"/>
      <c r="X125" s="26"/>
      <c r="Y125" s="6"/>
      <c r="BB125" s="10"/>
    </row>
    <row r="126" spans="1:54" ht="15" customHeight="1">
      <c r="R126" s="10"/>
      <c r="S126" s="14"/>
      <c r="T126" s="10"/>
      <c r="U126" s="8"/>
      <c r="W126" s="22"/>
      <c r="X126" s="26"/>
      <c r="Y126" s="6"/>
      <c r="BB126" s="10"/>
    </row>
    <row r="127" spans="1:54" ht="15" customHeight="1">
      <c r="R127" s="10"/>
      <c r="S127" s="14"/>
      <c r="T127" s="10"/>
      <c r="U127" s="8"/>
      <c r="W127" s="22"/>
      <c r="X127" s="26"/>
      <c r="Y127" s="6"/>
      <c r="BB127" s="10"/>
    </row>
    <row r="128" spans="1:54" ht="15" customHeight="1">
      <c r="R128" s="10"/>
      <c r="S128" s="14"/>
      <c r="T128" s="10"/>
      <c r="U128" s="8"/>
      <c r="W128" s="22"/>
      <c r="X128" s="26"/>
      <c r="Y128" s="6"/>
      <c r="BB128" s="10"/>
    </row>
    <row r="129" spans="18:54" ht="15" customHeight="1">
      <c r="R129" s="10"/>
      <c r="S129" s="14"/>
      <c r="T129" s="10"/>
      <c r="U129" s="8"/>
      <c r="W129" s="22"/>
      <c r="X129" s="26"/>
      <c r="Y129" s="6"/>
      <c r="BB129" s="10"/>
    </row>
    <row r="130" spans="18:54" ht="15" customHeight="1">
      <c r="R130" s="10"/>
      <c r="S130" s="14"/>
      <c r="T130" s="10"/>
      <c r="U130" s="8"/>
      <c r="W130" s="22"/>
      <c r="X130" s="26"/>
      <c r="Y130" s="6"/>
      <c r="BB130" s="10"/>
    </row>
    <row r="131" spans="18:54" ht="15" customHeight="1">
      <c r="R131" s="10"/>
      <c r="S131" s="14"/>
      <c r="T131" s="10"/>
      <c r="U131" s="8"/>
      <c r="W131" s="22"/>
      <c r="X131" s="26"/>
      <c r="Y131" s="6"/>
      <c r="BB131" s="10"/>
    </row>
    <row r="132" spans="18:54" ht="15" customHeight="1">
      <c r="R132" s="10"/>
      <c r="S132" s="14"/>
      <c r="T132" s="10"/>
      <c r="U132" s="8"/>
      <c r="W132" s="22"/>
      <c r="X132" s="26"/>
      <c r="Y132" s="6"/>
      <c r="BB132" s="10"/>
    </row>
    <row r="133" spans="18:54" ht="15" customHeight="1">
      <c r="R133" s="10"/>
      <c r="S133" s="14"/>
      <c r="T133" s="10"/>
      <c r="U133" s="8"/>
      <c r="W133" s="22"/>
      <c r="X133" s="26"/>
      <c r="Y133" s="6"/>
      <c r="BB133" s="10"/>
    </row>
    <row r="134" spans="18:54" ht="15" customHeight="1">
      <c r="R134" s="10"/>
      <c r="S134" s="14"/>
      <c r="T134" s="10"/>
      <c r="U134" s="8"/>
      <c r="W134" s="22"/>
      <c r="X134" s="26"/>
      <c r="Y134" s="6"/>
      <c r="BB134" s="10"/>
    </row>
    <row r="135" spans="18:54" ht="15" customHeight="1">
      <c r="R135" s="10"/>
      <c r="S135" s="14"/>
      <c r="T135" s="10"/>
      <c r="U135" s="8"/>
      <c r="W135" s="22"/>
      <c r="X135" s="26"/>
      <c r="Y135" s="6"/>
      <c r="BB135" s="10"/>
    </row>
    <row r="136" spans="18:54" ht="15" customHeight="1">
      <c r="R136" s="10"/>
      <c r="S136" s="14"/>
      <c r="T136" s="10"/>
      <c r="U136" s="8"/>
      <c r="W136" s="22"/>
      <c r="X136" s="26"/>
      <c r="Y136" s="6"/>
      <c r="BB136" s="10"/>
    </row>
    <row r="137" spans="18:54" ht="15" customHeight="1">
      <c r="R137" s="10"/>
      <c r="S137" s="14"/>
      <c r="T137" s="10"/>
      <c r="U137" s="8"/>
      <c r="W137" s="22"/>
      <c r="X137" s="26"/>
      <c r="Y137" s="6"/>
      <c r="BB137" s="10"/>
    </row>
    <row r="138" spans="18:54" ht="15" customHeight="1">
      <c r="R138" s="10"/>
      <c r="S138" s="14"/>
      <c r="T138" s="10"/>
      <c r="U138" s="8"/>
      <c r="W138" s="22"/>
      <c r="X138" s="26"/>
      <c r="Y138" s="6"/>
      <c r="BB138" s="10"/>
    </row>
    <row r="139" spans="18:54" ht="15" customHeight="1">
      <c r="R139" s="10"/>
      <c r="S139" s="14"/>
      <c r="T139" s="10"/>
      <c r="U139" s="8"/>
      <c r="W139" s="22"/>
      <c r="X139" s="26"/>
      <c r="Y139" s="6"/>
      <c r="BB139" s="10"/>
    </row>
    <row r="140" spans="18:54" ht="15" customHeight="1">
      <c r="R140" s="10"/>
      <c r="S140" s="14"/>
      <c r="T140" s="10"/>
      <c r="U140" s="8"/>
      <c r="W140" s="22"/>
      <c r="X140" s="26"/>
      <c r="Y140" s="6"/>
      <c r="BB140" s="10"/>
    </row>
    <row r="141" spans="18:54" ht="15" customHeight="1">
      <c r="R141" s="10"/>
      <c r="S141" s="14"/>
      <c r="T141" s="10"/>
      <c r="U141" s="8"/>
      <c r="W141" s="22"/>
      <c r="X141" s="26"/>
      <c r="Y141" s="6"/>
      <c r="BB141" s="10"/>
    </row>
    <row r="142" spans="18:54" ht="15" customHeight="1">
      <c r="R142" s="10"/>
      <c r="S142" s="14"/>
      <c r="T142" s="10"/>
      <c r="U142" s="8"/>
      <c r="W142" s="22"/>
      <c r="X142" s="26"/>
      <c r="Y142" s="6"/>
      <c r="BB142" s="10"/>
    </row>
    <row r="143" spans="18:54" ht="15" customHeight="1">
      <c r="R143" s="10"/>
      <c r="S143" s="14"/>
      <c r="T143" s="10"/>
      <c r="U143" s="8"/>
      <c r="W143" s="22"/>
      <c r="X143" s="26"/>
      <c r="Y143" s="6"/>
      <c r="BB143" s="10"/>
    </row>
    <row r="144" spans="18:54" ht="15" customHeight="1">
      <c r="R144" s="10"/>
      <c r="S144" s="14"/>
      <c r="T144" s="10"/>
      <c r="U144" s="8"/>
      <c r="W144" s="22"/>
      <c r="X144" s="26"/>
      <c r="Y144" s="6"/>
      <c r="BB144" s="10"/>
    </row>
    <row r="145" spans="18:54" ht="15" customHeight="1">
      <c r="R145" s="10"/>
      <c r="S145" s="14"/>
      <c r="T145" s="10"/>
      <c r="U145" s="8"/>
      <c r="W145" s="22"/>
      <c r="X145" s="26"/>
      <c r="Y145" s="6"/>
      <c r="BB145" s="10"/>
    </row>
    <row r="146" spans="18:54" ht="15" customHeight="1">
      <c r="R146" s="10"/>
      <c r="S146" s="14"/>
      <c r="T146" s="10"/>
      <c r="U146" s="8"/>
      <c r="W146" s="22"/>
      <c r="X146" s="26"/>
      <c r="Y146" s="6"/>
      <c r="BB146" s="10"/>
    </row>
    <row r="147" spans="18:54" ht="15" customHeight="1">
      <c r="R147" s="10"/>
      <c r="S147" s="14"/>
      <c r="T147" s="10"/>
      <c r="U147" s="8"/>
      <c r="W147" s="22"/>
      <c r="X147" s="26"/>
      <c r="Y147" s="6"/>
      <c r="BB147" s="10"/>
    </row>
    <row r="148" spans="18:54" ht="15" customHeight="1">
      <c r="R148" s="10"/>
      <c r="S148" s="14"/>
      <c r="T148" s="10"/>
      <c r="U148" s="8"/>
      <c r="W148" s="22"/>
      <c r="X148" s="26"/>
      <c r="Y148" s="6"/>
      <c r="BB148" s="10"/>
    </row>
    <row r="149" spans="18:54" ht="15" customHeight="1">
      <c r="R149" s="10"/>
      <c r="S149" s="14"/>
      <c r="T149" s="10"/>
      <c r="U149" s="8"/>
      <c r="W149" s="22"/>
      <c r="X149" s="26"/>
      <c r="Y149" s="6"/>
      <c r="BB149" s="10"/>
    </row>
    <row r="150" spans="18:54" ht="15" customHeight="1">
      <c r="R150" s="10"/>
      <c r="S150" s="14"/>
      <c r="T150" s="10"/>
      <c r="U150" s="8"/>
      <c r="W150" s="22"/>
      <c r="X150" s="26"/>
      <c r="Y150" s="6"/>
      <c r="BB150" s="10"/>
    </row>
    <row r="151" spans="18:54" ht="15" customHeight="1">
      <c r="R151" s="10"/>
      <c r="S151" s="14"/>
      <c r="T151" s="10"/>
      <c r="U151" s="8"/>
      <c r="W151" s="22"/>
      <c r="X151" s="26"/>
      <c r="Y151" s="6"/>
      <c r="BB151" s="10"/>
    </row>
    <row r="152" spans="18:54" ht="15" customHeight="1">
      <c r="R152" s="10"/>
      <c r="S152" s="14"/>
      <c r="T152" s="10"/>
      <c r="U152" s="8"/>
      <c r="W152" s="22"/>
      <c r="X152" s="26"/>
      <c r="Y152" s="6"/>
      <c r="BB152" s="10"/>
    </row>
    <row r="153" spans="18:54" ht="15" customHeight="1">
      <c r="R153" s="10"/>
      <c r="S153" s="14"/>
      <c r="T153" s="10"/>
      <c r="U153" s="8"/>
      <c r="W153" s="22"/>
      <c r="X153" s="26"/>
      <c r="Y153" s="6"/>
      <c r="BB153" s="10"/>
    </row>
    <row r="154" spans="18:54" ht="15" customHeight="1">
      <c r="R154" s="10"/>
      <c r="S154" s="14"/>
      <c r="T154" s="10"/>
      <c r="U154" s="8"/>
      <c r="W154" s="22"/>
      <c r="X154" s="26"/>
      <c r="Y154" s="6"/>
      <c r="BB154" s="10"/>
    </row>
    <row r="155" spans="18:54" ht="15" customHeight="1">
      <c r="R155" s="10"/>
      <c r="S155" s="14"/>
      <c r="T155" s="10"/>
      <c r="U155" s="8"/>
      <c r="W155" s="22"/>
      <c r="X155" s="26"/>
      <c r="Y155" s="6"/>
      <c r="BB155" s="10"/>
    </row>
    <row r="156" spans="18:54" ht="15" customHeight="1">
      <c r="R156" s="10"/>
      <c r="S156" s="14"/>
      <c r="T156" s="10"/>
      <c r="U156" s="8"/>
      <c r="W156" s="22"/>
      <c r="X156" s="26"/>
      <c r="Y156" s="6"/>
      <c r="BB156" s="10"/>
    </row>
    <row r="157" spans="18:54" ht="15" customHeight="1">
      <c r="R157" s="10"/>
      <c r="S157" s="14"/>
      <c r="T157" s="10"/>
      <c r="U157" s="8"/>
      <c r="W157" s="22"/>
      <c r="X157" s="26"/>
      <c r="Y157" s="6"/>
      <c r="BB157" s="10"/>
    </row>
    <row r="158" spans="18:54" ht="15" customHeight="1">
      <c r="R158" s="10"/>
      <c r="S158" s="14"/>
      <c r="T158" s="10"/>
      <c r="U158" s="8"/>
      <c r="W158" s="22"/>
      <c r="X158" s="26"/>
      <c r="Y158" s="6"/>
      <c r="BB158" s="10"/>
    </row>
    <row r="159" spans="18:54" ht="15" customHeight="1">
      <c r="R159" s="10"/>
      <c r="S159" s="14"/>
      <c r="T159" s="10"/>
      <c r="U159" s="8"/>
      <c r="W159" s="22"/>
      <c r="X159" s="26"/>
      <c r="Y159" s="6"/>
      <c r="BB159" s="10"/>
    </row>
    <row r="160" spans="18:54" ht="15" customHeight="1">
      <c r="R160" s="10"/>
      <c r="S160" s="14"/>
      <c r="T160" s="10"/>
      <c r="U160" s="8"/>
      <c r="W160" s="22"/>
      <c r="X160" s="26"/>
      <c r="Y160" s="6"/>
      <c r="BB160" s="10"/>
    </row>
    <row r="161" spans="18:54" ht="15" customHeight="1">
      <c r="R161" s="10"/>
      <c r="S161" s="14"/>
      <c r="T161" s="10"/>
      <c r="U161" s="8"/>
      <c r="W161" s="22"/>
      <c r="X161" s="26"/>
      <c r="Y161" s="6"/>
      <c r="BB161" s="10"/>
    </row>
    <row r="162" spans="18:54" ht="15" customHeight="1">
      <c r="R162" s="10"/>
      <c r="S162" s="14"/>
      <c r="T162" s="10"/>
      <c r="U162" s="8"/>
      <c r="W162" s="22"/>
      <c r="X162" s="26"/>
      <c r="Y162" s="6"/>
      <c r="BB162" s="10"/>
    </row>
    <row r="163" spans="18:54" ht="15" customHeight="1">
      <c r="R163" s="10"/>
      <c r="S163" s="14"/>
      <c r="T163" s="10"/>
      <c r="U163" s="8"/>
      <c r="W163" s="22"/>
      <c r="X163" s="26"/>
      <c r="Y163" s="6"/>
      <c r="BB163" s="10"/>
    </row>
    <row r="164" spans="18:54" ht="15" customHeight="1">
      <c r="R164" s="10"/>
      <c r="S164" s="14"/>
      <c r="T164" s="10"/>
      <c r="U164" s="8"/>
      <c r="W164" s="22"/>
      <c r="X164" s="26"/>
      <c r="Y164" s="6"/>
      <c r="BB164" s="10"/>
    </row>
    <row r="165" spans="18:54" ht="15" customHeight="1">
      <c r="R165" s="10"/>
      <c r="S165" s="14"/>
      <c r="T165" s="10"/>
      <c r="U165" s="8"/>
      <c r="W165" s="22"/>
      <c r="X165" s="26"/>
      <c r="Y165" s="6"/>
      <c r="BB165" s="10"/>
    </row>
    <row r="166" spans="18:54" ht="15" customHeight="1">
      <c r="R166" s="10"/>
      <c r="S166" s="14"/>
      <c r="T166" s="10"/>
      <c r="U166" s="8"/>
      <c r="W166" s="22"/>
      <c r="X166" s="26"/>
      <c r="Y166" s="6"/>
      <c r="BB166" s="10"/>
    </row>
    <row r="167" spans="18:54" ht="15" customHeight="1">
      <c r="R167" s="10"/>
      <c r="S167" s="14"/>
      <c r="T167" s="10"/>
      <c r="U167" s="8"/>
      <c r="W167" s="22"/>
      <c r="X167" s="26"/>
      <c r="Y167" s="6"/>
      <c r="BB167" s="10"/>
    </row>
    <row r="168" spans="18:54" ht="15" customHeight="1">
      <c r="R168" s="10"/>
      <c r="S168" s="14"/>
      <c r="T168" s="10"/>
      <c r="U168" s="8"/>
      <c r="W168" s="22"/>
      <c r="X168" s="26"/>
      <c r="Y168" s="6"/>
      <c r="BB168" s="10"/>
    </row>
    <row r="169" spans="18:54" ht="15" customHeight="1">
      <c r="R169" s="10"/>
      <c r="S169" s="14"/>
      <c r="T169" s="10"/>
      <c r="U169" s="8"/>
      <c r="W169" s="22"/>
      <c r="X169" s="26"/>
      <c r="Y169" s="6"/>
      <c r="BB169" s="10"/>
    </row>
    <row r="170" spans="18:54" ht="15" customHeight="1">
      <c r="R170" s="10"/>
      <c r="S170" s="14"/>
      <c r="T170" s="10"/>
      <c r="U170" s="8"/>
      <c r="W170" s="22"/>
      <c r="X170" s="26"/>
      <c r="Y170" s="6"/>
      <c r="BB170" s="10"/>
    </row>
    <row r="171" spans="18:54" ht="15" customHeight="1">
      <c r="R171" s="10"/>
      <c r="S171" s="14"/>
      <c r="T171" s="10"/>
      <c r="U171" s="8"/>
      <c r="W171" s="22"/>
      <c r="X171" s="26"/>
      <c r="Y171" s="6"/>
      <c r="BB171" s="10"/>
    </row>
    <row r="172" spans="18:54" ht="15" customHeight="1">
      <c r="R172" s="10"/>
      <c r="S172" s="14"/>
      <c r="T172" s="10"/>
      <c r="U172" s="8"/>
      <c r="W172" s="22"/>
      <c r="X172" s="26"/>
      <c r="Y172" s="6"/>
      <c r="BB172" s="10"/>
    </row>
    <row r="173" spans="18:54" ht="15" customHeight="1">
      <c r="R173" s="10"/>
      <c r="S173" s="14"/>
      <c r="T173" s="10"/>
      <c r="U173" s="8"/>
      <c r="W173" s="22"/>
      <c r="X173" s="26"/>
      <c r="Y173" s="6"/>
      <c r="BB173" s="10"/>
    </row>
    <row r="174" spans="18:54" ht="15" customHeight="1">
      <c r="R174" s="10"/>
      <c r="S174" s="14"/>
      <c r="T174" s="10"/>
      <c r="U174" s="8"/>
      <c r="W174" s="22"/>
      <c r="X174" s="26"/>
      <c r="Y174" s="6"/>
      <c r="BB174" s="10"/>
    </row>
    <row r="175" spans="18:54" ht="15" customHeight="1">
      <c r="R175" s="10"/>
      <c r="S175" s="14"/>
      <c r="T175" s="10"/>
      <c r="U175" s="8"/>
      <c r="W175" s="22"/>
      <c r="X175" s="26"/>
      <c r="Y175" s="6"/>
      <c r="BB175" s="10"/>
    </row>
    <row r="176" spans="18:54" ht="15" customHeight="1">
      <c r="R176" s="10"/>
      <c r="S176" s="14"/>
      <c r="T176" s="10"/>
      <c r="U176" s="8"/>
      <c r="W176" s="22"/>
      <c r="X176" s="26"/>
      <c r="Y176" s="6"/>
      <c r="BB176" s="10"/>
    </row>
    <row r="177" spans="18:54" ht="15" customHeight="1">
      <c r="R177" s="10"/>
      <c r="S177" s="14"/>
      <c r="T177" s="10"/>
      <c r="U177" s="8"/>
      <c r="W177" s="22"/>
      <c r="X177" s="26"/>
      <c r="Y177" s="6"/>
      <c r="BB177" s="10"/>
    </row>
    <row r="178" spans="18:54" ht="15" customHeight="1">
      <c r="R178" s="10"/>
      <c r="S178" s="14"/>
      <c r="T178" s="10"/>
      <c r="U178" s="8"/>
      <c r="W178" s="22"/>
      <c r="X178" s="26"/>
      <c r="Y178" s="6"/>
      <c r="BB178" s="10"/>
    </row>
    <row r="179" spans="18:54" ht="15" customHeight="1">
      <c r="R179" s="10"/>
      <c r="S179" s="14"/>
      <c r="T179" s="10"/>
      <c r="U179" s="8"/>
      <c r="W179" s="22"/>
      <c r="X179" s="26"/>
      <c r="Y179" s="6"/>
      <c r="BB179" s="10"/>
    </row>
    <row r="180" spans="18:54" ht="15" customHeight="1">
      <c r="R180" s="10"/>
      <c r="S180" s="14"/>
      <c r="T180" s="10"/>
      <c r="U180" s="8"/>
      <c r="W180" s="22"/>
      <c r="X180" s="26"/>
      <c r="Y180" s="6"/>
      <c r="BB180" s="10"/>
    </row>
    <row r="181" spans="18:54" ht="15" customHeight="1">
      <c r="R181" s="10"/>
      <c r="S181" s="14"/>
      <c r="T181" s="10"/>
      <c r="U181" s="8"/>
      <c r="W181" s="22"/>
      <c r="X181" s="26"/>
      <c r="Y181" s="6"/>
      <c r="BB181" s="10"/>
    </row>
    <row r="182" spans="18:54" ht="15" customHeight="1">
      <c r="R182" s="10"/>
      <c r="S182" s="14"/>
      <c r="T182" s="10"/>
      <c r="U182" s="8"/>
      <c r="W182" s="22"/>
      <c r="X182" s="26"/>
      <c r="Y182" s="6"/>
      <c r="BB182" s="10"/>
    </row>
    <row r="183" spans="18:54" ht="15" customHeight="1">
      <c r="R183" s="10"/>
      <c r="S183" s="14"/>
      <c r="T183" s="10"/>
      <c r="U183" s="8"/>
      <c r="W183" s="22"/>
      <c r="X183" s="26"/>
      <c r="Y183" s="6"/>
      <c r="BB183" s="10"/>
    </row>
    <row r="184" spans="18:54" ht="15" customHeight="1">
      <c r="R184" s="10"/>
      <c r="S184" s="14"/>
      <c r="T184" s="10"/>
      <c r="U184" s="8"/>
      <c r="W184" s="22"/>
      <c r="X184" s="26"/>
      <c r="Y184" s="6"/>
      <c r="BB184" s="10"/>
    </row>
    <row r="185" spans="18:54" ht="15" customHeight="1">
      <c r="R185" s="10"/>
      <c r="S185" s="14"/>
      <c r="T185" s="10"/>
      <c r="U185" s="8"/>
      <c r="W185" s="22"/>
      <c r="X185" s="26"/>
      <c r="Y185" s="6"/>
      <c r="BB185" s="10"/>
    </row>
    <row r="186" spans="18:54" ht="15" customHeight="1">
      <c r="R186" s="10"/>
      <c r="S186" s="14"/>
      <c r="T186" s="10"/>
      <c r="U186" s="8"/>
      <c r="W186" s="22"/>
      <c r="X186" s="26"/>
      <c r="Y186" s="6"/>
      <c r="BB186" s="10"/>
    </row>
    <row r="187" spans="18:54" ht="15" customHeight="1">
      <c r="R187" s="10"/>
      <c r="S187" s="14"/>
      <c r="T187" s="10"/>
      <c r="U187" s="8"/>
      <c r="W187" s="22"/>
      <c r="X187" s="26"/>
      <c r="Y187" s="6"/>
      <c r="BB187" s="10"/>
    </row>
    <row r="188" spans="18:54" ht="15" customHeight="1">
      <c r="R188" s="10"/>
      <c r="S188" s="14"/>
      <c r="T188" s="10"/>
      <c r="U188" s="8"/>
      <c r="W188" s="22"/>
      <c r="X188" s="26"/>
      <c r="Y188" s="6"/>
      <c r="BB188" s="10"/>
    </row>
    <row r="189" spans="18:54" ht="15" customHeight="1">
      <c r="R189" s="10"/>
      <c r="S189" s="14"/>
      <c r="T189" s="10"/>
      <c r="U189" s="8"/>
      <c r="W189" s="22"/>
      <c r="X189" s="26"/>
      <c r="Y189" s="6"/>
      <c r="BB189" s="10"/>
    </row>
    <row r="190" spans="18:54" ht="15" customHeight="1">
      <c r="R190" s="10"/>
      <c r="S190" s="14"/>
      <c r="T190" s="10"/>
      <c r="U190" s="8"/>
      <c r="W190" s="22"/>
      <c r="X190" s="26"/>
      <c r="Y190" s="6"/>
      <c r="BB190" s="10"/>
    </row>
    <row r="191" spans="18:54" ht="15" customHeight="1">
      <c r="R191" s="10"/>
      <c r="S191" s="14"/>
      <c r="T191" s="10"/>
      <c r="U191" s="8"/>
      <c r="W191" s="22"/>
      <c r="X191" s="26"/>
      <c r="Y191" s="6"/>
      <c r="BB191" s="10"/>
    </row>
    <row r="192" spans="18:54" ht="15" customHeight="1">
      <c r="R192" s="10"/>
      <c r="S192" s="14"/>
      <c r="T192" s="10"/>
      <c r="U192" s="8"/>
      <c r="W192" s="22"/>
      <c r="X192" s="26"/>
      <c r="Y192" s="6"/>
      <c r="BB192" s="10"/>
    </row>
    <row r="193" spans="18:54" ht="15" customHeight="1">
      <c r="R193" s="10"/>
      <c r="S193" s="14"/>
      <c r="T193" s="10"/>
      <c r="U193" s="8"/>
      <c r="W193" s="22"/>
      <c r="X193" s="26"/>
      <c r="Y193" s="6"/>
      <c r="BB193" s="10"/>
    </row>
    <row r="194" spans="18:54" ht="15" customHeight="1">
      <c r="R194" s="10"/>
      <c r="S194" s="14"/>
      <c r="T194" s="10"/>
      <c r="U194" s="8"/>
      <c r="W194" s="22"/>
      <c r="X194" s="26"/>
      <c r="Y194" s="6"/>
      <c r="BB194" s="10"/>
    </row>
    <row r="195" spans="18:54" ht="15" customHeight="1">
      <c r="R195" s="10"/>
      <c r="S195" s="14"/>
      <c r="T195" s="10"/>
      <c r="U195" s="8"/>
      <c r="W195" s="22"/>
      <c r="X195" s="26"/>
      <c r="Y195" s="6"/>
      <c r="BB195" s="10"/>
    </row>
    <row r="196" spans="18:54" ht="15" customHeight="1">
      <c r="R196" s="10"/>
      <c r="S196" s="14"/>
      <c r="T196" s="10"/>
      <c r="U196" s="8"/>
      <c r="W196" s="22"/>
      <c r="X196" s="26"/>
      <c r="Y196" s="6"/>
      <c r="BB196" s="10"/>
    </row>
    <row r="197" spans="18:54" ht="15" customHeight="1">
      <c r="R197" s="10"/>
      <c r="S197" s="14"/>
      <c r="T197" s="10"/>
      <c r="U197" s="8"/>
      <c r="W197" s="22"/>
      <c r="X197" s="26"/>
      <c r="Y197" s="6"/>
      <c r="BB197" s="10"/>
    </row>
    <row r="198" spans="18:54" ht="15" customHeight="1">
      <c r="R198" s="10"/>
      <c r="S198" s="14"/>
      <c r="T198" s="10"/>
      <c r="U198" s="8"/>
      <c r="W198" s="22"/>
      <c r="X198" s="26"/>
      <c r="Y198" s="6"/>
      <c r="BB198" s="10"/>
    </row>
    <row r="199" spans="18:54" ht="15" customHeight="1">
      <c r="R199" s="10"/>
      <c r="S199" s="14"/>
      <c r="T199" s="10"/>
      <c r="U199" s="8"/>
      <c r="W199" s="22"/>
      <c r="X199" s="26"/>
      <c r="Y199" s="6"/>
      <c r="BB199" s="10"/>
    </row>
    <row r="200" spans="18:54" ht="15" customHeight="1">
      <c r="R200" s="10"/>
      <c r="S200" s="14"/>
      <c r="T200" s="10"/>
      <c r="U200" s="8"/>
      <c r="W200" s="22"/>
      <c r="X200" s="26"/>
      <c r="Y200" s="6"/>
      <c r="BB200" s="10"/>
    </row>
    <row r="201" spans="18:54" ht="15" customHeight="1">
      <c r="R201" s="10"/>
      <c r="S201" s="14"/>
      <c r="T201" s="10"/>
      <c r="U201" s="8"/>
      <c r="W201" s="22"/>
      <c r="X201" s="26"/>
      <c r="Y201" s="6"/>
      <c r="BB201" s="10"/>
    </row>
    <row r="202" spans="18:54" ht="15" customHeight="1">
      <c r="R202" s="10"/>
      <c r="S202" s="14"/>
      <c r="T202" s="10"/>
      <c r="U202" s="8"/>
      <c r="W202" s="22"/>
      <c r="X202" s="26"/>
      <c r="Y202" s="6"/>
      <c r="BB202" s="10"/>
    </row>
    <row r="203" spans="18:54" ht="15" customHeight="1">
      <c r="R203" s="10"/>
      <c r="S203" s="14"/>
      <c r="T203" s="10"/>
      <c r="U203" s="8"/>
      <c r="W203" s="22"/>
      <c r="X203" s="26"/>
      <c r="Y203" s="6"/>
      <c r="BB203" s="10"/>
    </row>
    <row r="204" spans="18:54" ht="15" customHeight="1">
      <c r="R204" s="10"/>
      <c r="S204" s="14"/>
      <c r="T204" s="10"/>
      <c r="U204" s="8"/>
      <c r="W204" s="22"/>
      <c r="X204" s="26"/>
      <c r="Y204" s="6"/>
      <c r="BB204" s="10"/>
    </row>
    <row r="205" spans="18:54" ht="15" customHeight="1">
      <c r="R205" s="10"/>
      <c r="S205" s="14"/>
      <c r="T205" s="10"/>
      <c r="U205" s="8"/>
      <c r="W205" s="22"/>
      <c r="X205" s="26"/>
      <c r="Y205" s="6"/>
      <c r="BB205" s="10"/>
    </row>
    <row r="206" spans="18:54" ht="15" customHeight="1">
      <c r="R206" s="10"/>
      <c r="S206" s="14"/>
      <c r="T206" s="10"/>
      <c r="U206" s="8"/>
      <c r="W206" s="22"/>
      <c r="X206" s="26"/>
      <c r="Y206" s="6"/>
      <c r="BB206" s="10"/>
    </row>
    <row r="207" spans="18:54" ht="15" customHeight="1">
      <c r="R207" s="10"/>
      <c r="S207" s="14"/>
      <c r="T207" s="10"/>
      <c r="U207" s="8"/>
      <c r="W207" s="22"/>
      <c r="X207" s="26"/>
      <c r="Y207" s="6"/>
      <c r="BB207" s="10"/>
    </row>
    <row r="208" spans="18:54" ht="15" customHeight="1">
      <c r="R208" s="10"/>
      <c r="S208" s="14"/>
      <c r="T208" s="10"/>
      <c r="U208" s="8"/>
      <c r="W208" s="22"/>
      <c r="X208" s="26"/>
      <c r="Y208" s="6"/>
      <c r="BB208" s="10"/>
    </row>
    <row r="209" spans="18:54" ht="15" customHeight="1">
      <c r="R209" s="10"/>
      <c r="S209" s="14"/>
      <c r="T209" s="10"/>
      <c r="U209" s="8"/>
      <c r="W209" s="22"/>
      <c r="X209" s="26"/>
      <c r="Y209" s="6"/>
      <c r="BB209" s="10"/>
    </row>
    <row r="210" spans="18:54" ht="15" customHeight="1">
      <c r="R210" s="10"/>
      <c r="S210" s="14"/>
      <c r="T210" s="10"/>
      <c r="U210" s="8"/>
      <c r="W210" s="22"/>
      <c r="X210" s="26"/>
      <c r="Y210" s="6"/>
      <c r="BB210" s="10"/>
    </row>
    <row r="211" spans="18:54" ht="15" customHeight="1">
      <c r="R211" s="10"/>
      <c r="S211" s="14"/>
      <c r="T211" s="10"/>
      <c r="U211" s="8"/>
      <c r="W211" s="22"/>
      <c r="X211" s="26"/>
      <c r="Y211" s="6"/>
      <c r="BB211" s="10"/>
    </row>
    <row r="212" spans="18:54" ht="15" customHeight="1">
      <c r="R212" s="10"/>
      <c r="S212" s="14"/>
      <c r="T212" s="10"/>
      <c r="U212" s="8"/>
      <c r="W212" s="22"/>
      <c r="X212" s="26"/>
      <c r="Y212" s="6"/>
      <c r="BB212" s="10"/>
    </row>
    <row r="213" spans="18:54" ht="15" customHeight="1">
      <c r="R213" s="10"/>
      <c r="S213" s="14"/>
      <c r="T213" s="10"/>
      <c r="U213" s="8"/>
      <c r="W213" s="22"/>
      <c r="X213" s="26"/>
      <c r="Y213" s="6"/>
      <c r="BB213" s="10"/>
    </row>
    <row r="214" spans="18:54" ht="15" customHeight="1">
      <c r="R214" s="10"/>
      <c r="S214" s="14"/>
      <c r="T214" s="10"/>
      <c r="U214" s="8"/>
      <c r="W214" s="22"/>
      <c r="X214" s="26"/>
      <c r="Y214" s="6"/>
      <c r="BB214" s="10"/>
    </row>
    <row r="215" spans="18:54" ht="15" customHeight="1">
      <c r="R215" s="10"/>
      <c r="S215" s="14"/>
      <c r="T215" s="10"/>
      <c r="U215" s="8"/>
      <c r="W215" s="22"/>
      <c r="X215" s="26"/>
      <c r="Y215" s="6"/>
      <c r="BB215" s="10"/>
    </row>
    <row r="216" spans="18:54" ht="15" customHeight="1">
      <c r="R216" s="10"/>
      <c r="S216" s="14"/>
      <c r="T216" s="10"/>
      <c r="U216" s="8"/>
      <c r="W216" s="22"/>
      <c r="X216" s="26"/>
      <c r="Y216" s="6"/>
      <c r="BB216" s="10"/>
    </row>
    <row r="217" spans="18:54" ht="15" customHeight="1">
      <c r="R217" s="10"/>
      <c r="S217" s="14"/>
      <c r="T217" s="10"/>
      <c r="U217" s="8"/>
      <c r="W217" s="22"/>
      <c r="X217" s="26"/>
      <c r="Y217" s="6"/>
      <c r="BB217" s="10"/>
    </row>
    <row r="218" spans="18:54" ht="15" customHeight="1">
      <c r="R218" s="10"/>
      <c r="S218" s="14"/>
      <c r="T218" s="10"/>
      <c r="U218" s="8"/>
      <c r="W218" s="22"/>
      <c r="X218" s="26"/>
      <c r="Y218" s="6"/>
      <c r="BB218" s="10"/>
    </row>
    <row r="219" spans="18:54" ht="15" customHeight="1">
      <c r="R219" s="10"/>
      <c r="S219" s="14"/>
      <c r="T219" s="10"/>
      <c r="U219" s="8"/>
      <c r="W219" s="22"/>
      <c r="X219" s="26"/>
      <c r="Y219" s="6"/>
      <c r="BB219" s="10"/>
    </row>
    <row r="220" spans="18:54" ht="15" customHeight="1">
      <c r="R220" s="10"/>
      <c r="S220" s="14"/>
      <c r="T220" s="10"/>
      <c r="U220" s="8"/>
      <c r="W220" s="22"/>
      <c r="X220" s="26"/>
      <c r="Y220" s="6"/>
      <c r="BB220" s="10"/>
    </row>
    <row r="221" spans="18:54" ht="15" customHeight="1">
      <c r="R221" s="10"/>
      <c r="S221" s="14"/>
      <c r="T221" s="10"/>
      <c r="U221" s="8"/>
      <c r="W221" s="22"/>
      <c r="X221" s="26"/>
      <c r="Y221" s="6"/>
      <c r="BB221" s="10"/>
    </row>
    <row r="222" spans="18:54" ht="15" customHeight="1">
      <c r="R222" s="10"/>
      <c r="S222" s="14"/>
      <c r="T222" s="10"/>
      <c r="U222" s="8"/>
      <c r="W222" s="22"/>
      <c r="X222" s="26"/>
      <c r="Y222" s="6"/>
      <c r="BB222" s="10"/>
    </row>
    <row r="223" spans="18:54" ht="15" customHeight="1">
      <c r="R223" s="10"/>
      <c r="S223" s="14"/>
      <c r="T223" s="10"/>
      <c r="U223" s="8"/>
      <c r="W223" s="22"/>
      <c r="X223" s="26"/>
      <c r="Y223" s="6"/>
      <c r="BB223" s="10"/>
    </row>
    <row r="224" spans="18:54" ht="15" customHeight="1">
      <c r="R224" s="10"/>
      <c r="S224" s="14"/>
      <c r="T224" s="10"/>
      <c r="U224" s="8"/>
      <c r="W224" s="22"/>
      <c r="X224" s="26"/>
      <c r="Y224" s="6"/>
      <c r="BB224" s="10"/>
    </row>
    <row r="225" spans="18:54" ht="15" customHeight="1">
      <c r="R225" s="10"/>
      <c r="S225" s="14"/>
      <c r="T225" s="10"/>
      <c r="U225" s="8"/>
      <c r="W225" s="22"/>
      <c r="X225" s="26"/>
      <c r="Y225" s="6"/>
      <c r="BB225" s="10"/>
    </row>
    <row r="226" spans="18:54" ht="15" customHeight="1">
      <c r="R226" s="10"/>
      <c r="S226" s="14"/>
      <c r="T226" s="10"/>
      <c r="U226" s="8"/>
      <c r="W226" s="22"/>
      <c r="X226" s="26"/>
      <c r="Y226" s="6"/>
      <c r="BB226" s="10"/>
    </row>
    <row r="227" spans="18:54" ht="15" customHeight="1">
      <c r="R227" s="10"/>
      <c r="S227" s="14"/>
      <c r="T227" s="10"/>
      <c r="U227" s="8"/>
      <c r="W227" s="22"/>
      <c r="X227" s="26"/>
      <c r="Y227" s="6"/>
      <c r="BB227" s="10"/>
    </row>
    <row r="228" spans="18:54" ht="15" customHeight="1">
      <c r="R228" s="10"/>
      <c r="S228" s="14"/>
      <c r="T228" s="10"/>
      <c r="U228" s="8"/>
      <c r="W228" s="22"/>
      <c r="X228" s="26"/>
      <c r="Y228" s="6"/>
      <c r="BB228" s="10"/>
    </row>
    <row r="229" spans="18:54" ht="15" customHeight="1">
      <c r="R229" s="10"/>
      <c r="S229" s="14"/>
      <c r="T229" s="10"/>
      <c r="U229" s="8"/>
      <c r="W229" s="22"/>
      <c r="X229" s="26"/>
      <c r="Y229" s="6"/>
      <c r="BB229" s="10"/>
    </row>
    <row r="230" spans="18:54" ht="15" customHeight="1">
      <c r="R230" s="10"/>
      <c r="S230" s="14"/>
      <c r="T230" s="10"/>
      <c r="U230" s="8"/>
      <c r="W230" s="22"/>
      <c r="X230" s="26"/>
      <c r="Y230" s="6"/>
      <c r="BB230" s="10"/>
    </row>
    <row r="231" spans="18:54" ht="15" customHeight="1">
      <c r="R231" s="10"/>
      <c r="S231" s="14"/>
      <c r="T231" s="10"/>
      <c r="U231" s="8"/>
      <c r="W231" s="22"/>
      <c r="X231" s="26"/>
      <c r="Y231" s="6"/>
      <c r="BB231" s="10"/>
    </row>
    <row r="232" spans="18:54" ht="15" customHeight="1">
      <c r="R232" s="10"/>
      <c r="S232" s="14"/>
      <c r="T232" s="10"/>
      <c r="U232" s="8"/>
      <c r="W232" s="22"/>
      <c r="X232" s="26"/>
      <c r="Y232" s="6"/>
      <c r="BB232" s="10"/>
    </row>
    <row r="233" spans="18:54" ht="15" customHeight="1">
      <c r="R233" s="10"/>
      <c r="S233" s="14"/>
      <c r="T233" s="10"/>
      <c r="U233" s="8"/>
      <c r="W233" s="22"/>
      <c r="X233" s="26"/>
      <c r="Y233" s="6"/>
      <c r="BB233" s="10"/>
    </row>
    <row r="234" spans="18:54" ht="15" customHeight="1">
      <c r="R234" s="10"/>
      <c r="S234" s="14"/>
      <c r="T234" s="10"/>
      <c r="U234" s="8"/>
      <c r="W234" s="22"/>
      <c r="X234" s="26"/>
      <c r="Y234" s="6"/>
      <c r="BB234" s="10"/>
    </row>
    <row r="235" spans="18:54" ht="15" customHeight="1">
      <c r="R235" s="10"/>
      <c r="S235" s="14"/>
      <c r="T235" s="10"/>
      <c r="U235" s="8"/>
      <c r="W235" s="22"/>
      <c r="X235" s="26"/>
      <c r="Y235" s="6"/>
      <c r="BB235" s="10"/>
    </row>
    <row r="236" spans="18:54" ht="15" customHeight="1">
      <c r="R236" s="10"/>
      <c r="S236" s="14"/>
      <c r="T236" s="10"/>
      <c r="U236" s="8"/>
      <c r="W236" s="22"/>
      <c r="X236" s="26"/>
      <c r="Y236" s="6"/>
      <c r="BB236" s="10"/>
    </row>
    <row r="237" spans="18:54" ht="15" customHeight="1">
      <c r="R237" s="10"/>
      <c r="S237" s="14"/>
      <c r="T237" s="10"/>
      <c r="U237" s="8"/>
      <c r="W237" s="22"/>
      <c r="X237" s="26"/>
      <c r="Y237" s="6"/>
      <c r="BB237" s="10"/>
    </row>
    <row r="238" spans="18:54" ht="15" customHeight="1">
      <c r="R238" s="10"/>
      <c r="S238" s="14"/>
      <c r="T238" s="10"/>
      <c r="U238" s="8"/>
      <c r="W238" s="22"/>
      <c r="X238" s="26"/>
      <c r="Y238" s="6"/>
      <c r="BB238" s="10"/>
    </row>
    <row r="239" spans="18:54" ht="15" customHeight="1">
      <c r="R239" s="10"/>
      <c r="S239" s="14"/>
      <c r="T239" s="10"/>
      <c r="U239" s="8"/>
      <c r="W239" s="22"/>
      <c r="X239" s="26"/>
      <c r="Y239" s="6"/>
      <c r="BB239" s="10"/>
    </row>
    <row r="240" spans="18:54" ht="15" customHeight="1">
      <c r="R240" s="10"/>
      <c r="S240" s="14"/>
      <c r="T240" s="10"/>
      <c r="U240" s="8"/>
      <c r="W240" s="22"/>
      <c r="X240" s="26"/>
      <c r="Y240" s="6"/>
      <c r="BB240" s="10"/>
    </row>
    <row r="241" spans="18:54" ht="15" customHeight="1">
      <c r="R241" s="10"/>
      <c r="S241" s="14"/>
      <c r="T241" s="10"/>
      <c r="U241" s="8"/>
      <c r="W241" s="22"/>
      <c r="X241" s="26"/>
      <c r="Y241" s="6"/>
      <c r="BB241" s="10"/>
    </row>
    <row r="242" spans="18:54" ht="15" customHeight="1">
      <c r="R242" s="10"/>
      <c r="S242" s="14"/>
      <c r="T242" s="10"/>
      <c r="U242" s="8"/>
      <c r="W242" s="22"/>
      <c r="X242" s="26"/>
      <c r="Y242" s="6"/>
      <c r="BB242" s="10"/>
    </row>
    <row r="243" spans="18:54" ht="15" customHeight="1">
      <c r="R243" s="10"/>
      <c r="S243" s="14"/>
      <c r="T243" s="10"/>
      <c r="U243" s="8"/>
      <c r="W243" s="22"/>
      <c r="X243" s="26"/>
      <c r="Y243" s="6"/>
      <c r="BB243" s="10"/>
    </row>
    <row r="244" spans="18:54" ht="15" customHeight="1">
      <c r="R244" s="10"/>
      <c r="S244" s="14"/>
      <c r="T244" s="10"/>
      <c r="U244" s="8"/>
      <c r="W244" s="22"/>
      <c r="X244" s="26"/>
      <c r="Y244" s="6"/>
      <c r="BB244" s="10"/>
    </row>
    <row r="245" spans="18:54" ht="15" customHeight="1">
      <c r="R245" s="10"/>
      <c r="S245" s="14"/>
      <c r="T245" s="10"/>
      <c r="U245" s="8"/>
      <c r="W245" s="22"/>
      <c r="X245" s="26"/>
      <c r="Y245" s="6"/>
      <c r="BB245" s="10"/>
    </row>
    <row r="246" spans="18:54" ht="15" customHeight="1">
      <c r="R246" s="10"/>
      <c r="S246" s="14"/>
      <c r="T246" s="10"/>
      <c r="U246" s="8"/>
      <c r="W246" s="22"/>
      <c r="X246" s="26"/>
      <c r="Y246" s="6"/>
      <c r="BB246" s="10"/>
    </row>
    <row r="247" spans="18:54" ht="15" customHeight="1">
      <c r="R247" s="10"/>
      <c r="S247" s="14"/>
      <c r="T247" s="10"/>
      <c r="U247" s="8"/>
      <c r="W247" s="22"/>
      <c r="X247" s="26"/>
      <c r="Y247" s="6"/>
      <c r="BB247" s="10"/>
    </row>
    <row r="248" spans="18:54" ht="15" customHeight="1">
      <c r="R248" s="10"/>
      <c r="S248" s="14"/>
      <c r="T248" s="10"/>
      <c r="U248" s="8"/>
      <c r="W248" s="22"/>
      <c r="X248" s="26"/>
      <c r="Y248" s="6"/>
      <c r="BB248" s="10"/>
    </row>
    <row r="249" spans="18:54" ht="15" customHeight="1">
      <c r="R249" s="10"/>
      <c r="S249" s="14"/>
      <c r="T249" s="10"/>
      <c r="U249" s="8"/>
      <c r="W249" s="22"/>
      <c r="X249" s="26"/>
      <c r="Y249" s="6"/>
      <c r="BB249" s="10"/>
    </row>
    <row r="250" spans="18:54" ht="15" customHeight="1">
      <c r="R250" s="10"/>
      <c r="S250" s="14"/>
      <c r="T250" s="10"/>
      <c r="U250" s="8"/>
      <c r="W250" s="22"/>
      <c r="X250" s="26"/>
      <c r="Y250" s="6"/>
      <c r="BB250" s="10"/>
    </row>
    <row r="251" spans="18:54" ht="15" customHeight="1">
      <c r="R251" s="10"/>
      <c r="S251" s="14"/>
      <c r="T251" s="10"/>
      <c r="U251" s="8"/>
      <c r="W251" s="22"/>
      <c r="X251" s="26"/>
      <c r="Y251" s="6"/>
      <c r="BB251" s="10"/>
    </row>
    <row r="252" spans="18:54" ht="15" customHeight="1">
      <c r="R252" s="10"/>
      <c r="S252" s="14"/>
      <c r="T252" s="10"/>
      <c r="U252" s="8"/>
      <c r="W252" s="22"/>
      <c r="X252" s="26"/>
      <c r="Y252" s="6"/>
      <c r="BB252" s="10"/>
    </row>
    <row r="253" spans="18:54" ht="15" customHeight="1">
      <c r="R253" s="10"/>
      <c r="S253" s="14"/>
      <c r="T253" s="10"/>
      <c r="U253" s="8"/>
      <c r="W253" s="22"/>
      <c r="X253" s="26"/>
      <c r="Y253" s="6"/>
      <c r="BB253" s="10"/>
    </row>
    <row r="254" spans="18:54" ht="15" customHeight="1">
      <c r="R254" s="10"/>
      <c r="S254" s="14"/>
      <c r="T254" s="10"/>
      <c r="U254" s="8"/>
      <c r="W254" s="22"/>
      <c r="X254" s="26"/>
      <c r="Y254" s="6"/>
      <c r="BB254" s="10"/>
    </row>
    <row r="255" spans="18:54" ht="15" customHeight="1">
      <c r="R255" s="10"/>
      <c r="S255" s="14"/>
      <c r="T255" s="10"/>
      <c r="U255" s="8"/>
      <c r="W255" s="22"/>
      <c r="X255" s="26"/>
      <c r="Y255" s="6"/>
      <c r="BB255" s="10"/>
    </row>
    <row r="256" spans="18:54" ht="15" customHeight="1">
      <c r="R256" s="10"/>
      <c r="S256" s="14"/>
      <c r="T256" s="10"/>
      <c r="U256" s="8"/>
      <c r="W256" s="22"/>
      <c r="X256" s="26"/>
      <c r="Y256" s="6"/>
      <c r="BB256" s="10"/>
    </row>
    <row r="257" spans="18:54" ht="15" customHeight="1">
      <c r="R257" s="10"/>
      <c r="S257" s="14"/>
      <c r="T257" s="10"/>
      <c r="U257" s="8"/>
      <c r="W257" s="22"/>
      <c r="X257" s="26"/>
      <c r="Y257" s="6"/>
      <c r="BB257" s="10"/>
    </row>
    <row r="258" spans="18:54" ht="15" customHeight="1">
      <c r="R258" s="10"/>
      <c r="S258" s="14"/>
      <c r="T258" s="10"/>
      <c r="U258" s="8"/>
      <c r="W258" s="22"/>
      <c r="X258" s="26"/>
      <c r="Y258" s="6"/>
      <c r="BB258" s="10"/>
    </row>
    <row r="259" spans="18:54" ht="15" customHeight="1">
      <c r="R259" s="10"/>
      <c r="S259" s="14"/>
      <c r="T259" s="10"/>
      <c r="U259" s="8"/>
      <c r="W259" s="22"/>
      <c r="X259" s="26"/>
      <c r="Y259" s="6"/>
      <c r="BB259" s="10"/>
    </row>
    <row r="260" spans="18:54" ht="15" customHeight="1">
      <c r="R260" s="10"/>
      <c r="S260" s="14"/>
      <c r="T260" s="10"/>
      <c r="U260" s="8"/>
      <c r="W260" s="22"/>
      <c r="X260" s="26"/>
      <c r="Y260" s="6"/>
      <c r="BB260" s="10"/>
    </row>
    <row r="261" spans="18:54" ht="15" customHeight="1">
      <c r="R261" s="10"/>
      <c r="S261" s="14"/>
      <c r="T261" s="10"/>
      <c r="U261" s="8"/>
      <c r="W261" s="22"/>
      <c r="X261" s="26"/>
      <c r="Y261" s="6"/>
      <c r="BB261" s="10"/>
    </row>
    <row r="262" spans="18:54" ht="15" customHeight="1">
      <c r="R262" s="10"/>
      <c r="S262" s="14"/>
      <c r="T262" s="10"/>
      <c r="U262" s="8"/>
      <c r="W262" s="22"/>
      <c r="X262" s="26"/>
      <c r="Y262" s="6"/>
      <c r="BB262" s="10"/>
    </row>
    <row r="263" spans="18:54" ht="15" customHeight="1">
      <c r="R263" s="10"/>
      <c r="S263" s="14"/>
      <c r="T263" s="10"/>
      <c r="U263" s="8"/>
      <c r="W263" s="22"/>
      <c r="X263" s="26"/>
      <c r="Y263" s="6"/>
      <c r="BB263" s="10"/>
    </row>
    <row r="264" spans="18:54" ht="15" customHeight="1">
      <c r="R264" s="10"/>
      <c r="S264" s="14"/>
      <c r="T264" s="10"/>
      <c r="U264" s="8"/>
      <c r="W264" s="22"/>
      <c r="X264" s="26"/>
      <c r="Y264" s="6"/>
      <c r="BB264" s="10"/>
    </row>
    <row r="265" spans="18:54" ht="15" customHeight="1">
      <c r="R265" s="10"/>
      <c r="S265" s="14"/>
      <c r="T265" s="10"/>
      <c r="U265" s="8"/>
      <c r="W265" s="22"/>
      <c r="X265" s="26"/>
      <c r="Y265" s="6"/>
      <c r="BB265" s="10"/>
    </row>
    <row r="266" spans="18:54" ht="15" customHeight="1">
      <c r="R266" s="10"/>
      <c r="S266" s="14"/>
      <c r="T266" s="10"/>
      <c r="U266" s="8"/>
      <c r="W266" s="22"/>
      <c r="X266" s="26"/>
      <c r="Y266" s="6"/>
      <c r="BB266" s="10"/>
    </row>
    <row r="267" spans="18:54" ht="15" customHeight="1">
      <c r="R267" s="10"/>
      <c r="S267" s="14"/>
      <c r="T267" s="10"/>
      <c r="U267" s="8"/>
      <c r="W267" s="22"/>
      <c r="X267" s="26"/>
      <c r="Y267" s="6"/>
      <c r="BB267" s="10"/>
    </row>
    <row r="268" spans="18:54" ht="15" customHeight="1">
      <c r="R268" s="10"/>
      <c r="S268" s="14"/>
      <c r="T268" s="10"/>
      <c r="U268" s="8"/>
      <c r="W268" s="22"/>
      <c r="X268" s="26"/>
      <c r="Y268" s="6"/>
      <c r="BB268" s="10"/>
    </row>
    <row r="269" spans="18:54" ht="15" customHeight="1">
      <c r="R269" s="10"/>
      <c r="S269" s="14"/>
      <c r="T269" s="10"/>
      <c r="U269" s="8"/>
      <c r="W269" s="22"/>
      <c r="X269" s="26"/>
      <c r="Y269" s="6"/>
      <c r="BB269" s="10"/>
    </row>
    <row r="270" spans="18:54" ht="15" customHeight="1">
      <c r="R270" s="10"/>
      <c r="S270" s="14"/>
      <c r="T270" s="10"/>
      <c r="U270" s="8"/>
      <c r="W270" s="22"/>
      <c r="X270" s="26"/>
      <c r="Y270" s="6"/>
      <c r="BB270" s="10"/>
    </row>
    <row r="271" spans="18:54" ht="15" customHeight="1">
      <c r="R271" s="10"/>
      <c r="S271" s="14"/>
      <c r="T271" s="10"/>
      <c r="U271" s="8"/>
      <c r="W271" s="22"/>
      <c r="X271" s="26"/>
      <c r="Y271" s="6"/>
      <c r="BB271" s="10"/>
    </row>
    <row r="272" spans="18:54" ht="15" customHeight="1">
      <c r="R272" s="10"/>
      <c r="S272" s="14"/>
      <c r="T272" s="10"/>
      <c r="U272" s="8"/>
      <c r="W272" s="22"/>
      <c r="X272" s="26"/>
      <c r="Y272" s="6"/>
      <c r="BB272" s="10"/>
    </row>
    <row r="273" spans="18:54" ht="15" customHeight="1">
      <c r="R273" s="10"/>
      <c r="S273" s="14"/>
      <c r="T273" s="10"/>
      <c r="U273" s="8"/>
      <c r="W273" s="22"/>
      <c r="X273" s="26"/>
      <c r="Y273" s="6"/>
      <c r="BB273" s="10"/>
    </row>
    <row r="274" spans="18:54" ht="15" customHeight="1">
      <c r="R274" s="10"/>
      <c r="S274" s="14"/>
      <c r="T274" s="10"/>
      <c r="U274" s="8"/>
      <c r="W274" s="22"/>
      <c r="X274" s="26"/>
      <c r="Y274" s="6"/>
      <c r="BB274" s="10"/>
    </row>
    <row r="275" spans="18:54" ht="15" customHeight="1">
      <c r="R275" s="10"/>
      <c r="S275" s="14"/>
      <c r="T275" s="10"/>
      <c r="U275" s="8"/>
      <c r="W275" s="22"/>
      <c r="X275" s="26"/>
      <c r="Y275" s="6"/>
      <c r="BB275" s="10"/>
    </row>
    <row r="276" spans="18:54" ht="15" customHeight="1">
      <c r="R276" s="10"/>
      <c r="S276" s="14"/>
      <c r="T276" s="10"/>
      <c r="U276" s="8"/>
      <c r="W276" s="22"/>
      <c r="X276" s="26"/>
      <c r="Y276" s="6"/>
      <c r="BB276" s="10"/>
    </row>
    <row r="277" spans="18:54" ht="15" customHeight="1">
      <c r="R277" s="10"/>
      <c r="S277" s="14"/>
      <c r="T277" s="10"/>
      <c r="U277" s="8"/>
      <c r="W277" s="22"/>
      <c r="X277" s="26"/>
      <c r="Y277" s="6"/>
      <c r="BB277" s="10"/>
    </row>
    <row r="278" spans="18:54" ht="15" customHeight="1">
      <c r="R278" s="10"/>
      <c r="S278" s="14"/>
      <c r="T278" s="10"/>
      <c r="U278" s="8"/>
      <c r="W278" s="22"/>
      <c r="X278" s="26"/>
      <c r="Y278" s="6"/>
      <c r="BB278" s="10"/>
    </row>
    <row r="279" spans="18:54" ht="15" customHeight="1">
      <c r="R279" s="10"/>
      <c r="S279" s="14"/>
      <c r="T279" s="10"/>
      <c r="U279" s="8"/>
      <c r="W279" s="22"/>
      <c r="X279" s="26"/>
      <c r="Y279" s="6"/>
      <c r="BB279" s="10"/>
    </row>
    <row r="280" spans="18:54" ht="15" customHeight="1">
      <c r="R280" s="10"/>
      <c r="S280" s="14"/>
      <c r="T280" s="10"/>
      <c r="U280" s="8"/>
      <c r="W280" s="22"/>
      <c r="X280" s="26"/>
      <c r="Y280" s="6"/>
      <c r="BB280" s="10"/>
    </row>
    <row r="281" spans="18:54" ht="15" customHeight="1">
      <c r="R281" s="10"/>
      <c r="S281" s="14"/>
      <c r="T281" s="10"/>
      <c r="U281" s="8"/>
      <c r="W281" s="22"/>
      <c r="X281" s="26"/>
      <c r="Y281" s="6"/>
      <c r="BB281" s="10"/>
    </row>
    <row r="282" spans="18:54" ht="15" customHeight="1">
      <c r="R282" s="10"/>
      <c r="S282" s="14"/>
      <c r="T282" s="10"/>
      <c r="U282" s="8"/>
      <c r="W282" s="22"/>
      <c r="X282" s="26"/>
      <c r="Y282" s="6"/>
      <c r="BB282" s="10"/>
    </row>
    <row r="283" spans="18:54" ht="15" customHeight="1">
      <c r="R283" s="10"/>
      <c r="S283" s="14"/>
      <c r="T283" s="10"/>
      <c r="U283" s="8"/>
      <c r="W283" s="22"/>
      <c r="X283" s="26"/>
      <c r="Y283" s="6"/>
      <c r="BB283" s="10"/>
    </row>
    <row r="284" spans="18:54" ht="15" customHeight="1">
      <c r="R284" s="10"/>
      <c r="S284" s="14"/>
      <c r="T284" s="10"/>
      <c r="U284" s="8"/>
      <c r="W284" s="22"/>
      <c r="X284" s="26"/>
      <c r="Y284" s="6"/>
      <c r="BB284" s="10"/>
    </row>
    <row r="285" spans="18:54" ht="15" customHeight="1">
      <c r="R285" s="10"/>
      <c r="S285" s="14"/>
      <c r="T285" s="10"/>
      <c r="U285" s="8"/>
      <c r="W285" s="22"/>
      <c r="X285" s="26"/>
      <c r="Y285" s="6"/>
      <c r="BB285" s="10"/>
    </row>
    <row r="286" spans="18:54" ht="15" customHeight="1">
      <c r="R286" s="10"/>
      <c r="S286" s="14"/>
      <c r="T286" s="10"/>
      <c r="U286" s="8"/>
      <c r="W286" s="22"/>
      <c r="X286" s="26"/>
      <c r="Y286" s="6"/>
      <c r="BB286" s="10"/>
    </row>
    <row r="287" spans="18:54" ht="15" customHeight="1">
      <c r="R287" s="10"/>
      <c r="S287" s="14"/>
      <c r="T287" s="10"/>
      <c r="U287" s="8"/>
      <c r="W287" s="22"/>
      <c r="X287" s="26"/>
      <c r="Y287" s="6"/>
      <c r="BB287" s="10"/>
    </row>
    <row r="288" spans="18:54" ht="15" customHeight="1">
      <c r="R288" s="10"/>
      <c r="S288" s="14"/>
      <c r="T288" s="10"/>
      <c r="U288" s="8"/>
      <c r="W288" s="22"/>
      <c r="X288" s="26"/>
      <c r="Y288" s="6"/>
      <c r="BB288" s="10"/>
    </row>
    <row r="289" spans="18:54" ht="15" customHeight="1">
      <c r="R289" s="10"/>
      <c r="S289" s="14"/>
      <c r="T289" s="10"/>
      <c r="U289" s="8"/>
      <c r="W289" s="22"/>
      <c r="X289" s="26"/>
      <c r="Y289" s="6"/>
      <c r="BB289" s="10"/>
    </row>
    <row r="290" spans="18:54" ht="15" customHeight="1">
      <c r="R290" s="10"/>
      <c r="S290" s="14"/>
      <c r="T290" s="10"/>
      <c r="U290" s="8"/>
      <c r="W290" s="22"/>
      <c r="X290" s="26"/>
      <c r="Y290" s="6"/>
      <c r="BB290" s="10"/>
    </row>
    <row r="291" spans="18:54" ht="15" customHeight="1">
      <c r="R291" s="10"/>
      <c r="S291" s="14"/>
      <c r="T291" s="10"/>
      <c r="U291" s="8"/>
      <c r="W291" s="22"/>
      <c r="X291" s="26"/>
      <c r="Y291" s="6"/>
      <c r="BB291" s="10"/>
    </row>
    <row r="292" spans="18:54" ht="15" customHeight="1">
      <c r="R292" s="10"/>
      <c r="S292" s="14"/>
      <c r="T292" s="10"/>
      <c r="U292" s="8"/>
      <c r="W292" s="22"/>
      <c r="X292" s="26"/>
      <c r="Y292" s="6"/>
      <c r="BB292" s="10"/>
    </row>
    <row r="293" spans="18:54" ht="15" customHeight="1">
      <c r="R293" s="10"/>
      <c r="S293" s="14"/>
      <c r="T293" s="10"/>
      <c r="U293" s="8"/>
      <c r="W293" s="22"/>
      <c r="X293" s="26"/>
      <c r="Y293" s="6"/>
      <c r="BB293" s="10"/>
    </row>
    <row r="294" spans="18:54" ht="15" customHeight="1">
      <c r="R294" s="10"/>
      <c r="S294" s="14"/>
      <c r="T294" s="10"/>
      <c r="U294" s="8"/>
      <c r="W294" s="22"/>
      <c r="X294" s="26"/>
      <c r="Y294" s="6"/>
      <c r="BB294" s="10"/>
    </row>
    <row r="295" spans="18:54" ht="15" customHeight="1">
      <c r="R295" s="10"/>
      <c r="S295" s="14"/>
      <c r="T295" s="10"/>
      <c r="U295" s="8"/>
      <c r="W295" s="22"/>
      <c r="X295" s="26"/>
      <c r="Y295" s="6"/>
      <c r="BB295" s="10"/>
    </row>
    <row r="296" spans="18:54" ht="15" customHeight="1">
      <c r="R296" s="10"/>
      <c r="S296" s="14"/>
      <c r="T296" s="10"/>
      <c r="U296" s="8"/>
      <c r="W296" s="22"/>
      <c r="X296" s="26"/>
      <c r="Y296" s="6"/>
      <c r="BB296" s="10"/>
    </row>
    <row r="297" spans="18:54" ht="15" customHeight="1">
      <c r="R297" s="10"/>
      <c r="S297" s="14"/>
      <c r="T297" s="10"/>
      <c r="U297" s="8"/>
      <c r="W297" s="22"/>
      <c r="X297" s="26"/>
      <c r="Y297" s="6"/>
      <c r="BB297" s="10"/>
    </row>
    <row r="298" spans="18:54" ht="15" customHeight="1">
      <c r="R298" s="10"/>
      <c r="S298" s="14"/>
      <c r="T298" s="10"/>
      <c r="U298" s="8"/>
      <c r="W298" s="22"/>
      <c r="X298" s="26"/>
      <c r="Y298" s="6"/>
      <c r="BB298" s="10"/>
    </row>
    <row r="299" spans="18:54" ht="15" customHeight="1">
      <c r="R299" s="10"/>
      <c r="S299" s="14"/>
      <c r="T299" s="10"/>
      <c r="U299" s="8"/>
      <c r="W299" s="22"/>
      <c r="X299" s="26"/>
      <c r="Y299" s="6"/>
      <c r="BB299" s="10"/>
    </row>
    <row r="300" spans="18:54" ht="15" customHeight="1">
      <c r="R300" s="10"/>
      <c r="S300" s="14"/>
      <c r="T300" s="10"/>
      <c r="U300" s="8"/>
      <c r="W300" s="22"/>
      <c r="X300" s="26"/>
      <c r="Y300" s="6"/>
      <c r="BB300" s="10"/>
    </row>
    <row r="301" spans="18:54" ht="15" customHeight="1">
      <c r="R301" s="10"/>
      <c r="S301" s="14"/>
      <c r="T301" s="10"/>
      <c r="U301" s="8"/>
      <c r="W301" s="22"/>
      <c r="X301" s="26"/>
      <c r="Y301" s="6"/>
      <c r="BB301" s="10"/>
    </row>
    <row r="302" spans="18:54" ht="15" customHeight="1">
      <c r="R302" s="10"/>
      <c r="S302" s="14"/>
      <c r="T302" s="10"/>
      <c r="U302" s="8"/>
      <c r="W302" s="22"/>
      <c r="X302" s="26"/>
      <c r="Y302" s="6"/>
      <c r="BB302" s="10"/>
    </row>
    <row r="303" spans="18:54" ht="15" customHeight="1">
      <c r="R303" s="10"/>
      <c r="S303" s="14"/>
      <c r="T303" s="10"/>
      <c r="U303" s="8"/>
      <c r="W303" s="22"/>
      <c r="X303" s="26"/>
      <c r="Y303" s="6"/>
      <c r="BB303" s="10"/>
    </row>
    <row r="304" spans="18:54" ht="15" customHeight="1">
      <c r="R304" s="10"/>
      <c r="S304" s="14"/>
      <c r="T304" s="10"/>
      <c r="U304" s="8"/>
      <c r="W304" s="22"/>
      <c r="X304" s="26"/>
      <c r="Y304" s="6"/>
      <c r="BB304" s="10"/>
    </row>
    <row r="305" spans="18:54" ht="15" customHeight="1">
      <c r="R305" s="10"/>
      <c r="S305" s="14"/>
      <c r="T305" s="10"/>
      <c r="U305" s="8"/>
      <c r="W305" s="22"/>
      <c r="X305" s="26"/>
      <c r="Y305" s="6"/>
      <c r="BB305" s="10"/>
    </row>
    <row r="306" spans="18:54" ht="15" customHeight="1">
      <c r="R306" s="10"/>
      <c r="S306" s="14"/>
      <c r="T306" s="10"/>
      <c r="U306" s="8"/>
      <c r="W306" s="22"/>
      <c r="X306" s="26"/>
      <c r="Y306" s="6"/>
      <c r="BB306" s="10"/>
    </row>
    <row r="307" spans="18:54" ht="15" customHeight="1">
      <c r="R307" s="10"/>
      <c r="S307" s="14"/>
      <c r="T307" s="10"/>
      <c r="U307" s="8"/>
      <c r="W307" s="22"/>
      <c r="X307" s="26"/>
      <c r="Y307" s="6"/>
      <c r="BB307" s="10"/>
    </row>
    <row r="308" spans="18:54" ht="15" customHeight="1">
      <c r="R308" s="10"/>
      <c r="S308" s="14"/>
      <c r="T308" s="10"/>
      <c r="U308" s="8"/>
      <c r="W308" s="22"/>
      <c r="X308" s="26"/>
      <c r="Y308" s="6"/>
      <c r="BB308" s="10"/>
    </row>
    <row r="309" spans="18:54" ht="15" customHeight="1">
      <c r="R309" s="10"/>
      <c r="S309" s="14"/>
      <c r="T309" s="10"/>
      <c r="U309" s="8"/>
      <c r="W309" s="22"/>
      <c r="X309" s="26"/>
      <c r="Y309" s="6"/>
      <c r="BB309" s="10"/>
    </row>
    <row r="310" spans="18:54" ht="15" customHeight="1">
      <c r="R310" s="10"/>
      <c r="S310" s="14"/>
      <c r="T310" s="10"/>
      <c r="U310" s="8"/>
      <c r="W310" s="22"/>
      <c r="X310" s="26"/>
      <c r="Y310" s="6"/>
      <c r="BB310" s="10"/>
    </row>
    <row r="311" spans="18:54" ht="15" customHeight="1">
      <c r="R311" s="10"/>
      <c r="S311" s="14"/>
      <c r="T311" s="10"/>
      <c r="U311" s="8"/>
      <c r="W311" s="22"/>
      <c r="X311" s="26"/>
      <c r="Y311" s="6"/>
      <c r="BB311" s="10"/>
    </row>
    <row r="312" spans="18:54" ht="15" customHeight="1">
      <c r="R312" s="10"/>
      <c r="S312" s="14"/>
      <c r="T312" s="10"/>
      <c r="U312" s="8"/>
      <c r="W312" s="22"/>
      <c r="X312" s="26"/>
      <c r="Y312" s="6"/>
      <c r="BB312" s="10"/>
    </row>
    <row r="313" spans="18:54" ht="15" customHeight="1">
      <c r="R313" s="10"/>
      <c r="S313" s="14"/>
      <c r="T313" s="10"/>
      <c r="U313" s="8"/>
      <c r="W313" s="22"/>
      <c r="X313" s="26"/>
      <c r="Y313" s="6"/>
      <c r="BB313" s="10"/>
    </row>
    <row r="314" spans="18:54" ht="15" customHeight="1">
      <c r="R314" s="10"/>
      <c r="S314" s="14"/>
      <c r="T314" s="10"/>
      <c r="U314" s="8"/>
      <c r="W314" s="22"/>
      <c r="X314" s="26"/>
      <c r="Y314" s="6"/>
      <c r="BB314" s="10"/>
    </row>
    <row r="315" spans="18:54" ht="15" customHeight="1">
      <c r="R315" s="10"/>
      <c r="S315" s="14"/>
      <c r="T315" s="10"/>
      <c r="U315" s="8"/>
      <c r="W315" s="22"/>
      <c r="X315" s="26"/>
      <c r="Y315" s="6"/>
      <c r="BB315" s="10"/>
    </row>
    <row r="316" spans="18:54" ht="15" customHeight="1">
      <c r="R316" s="10"/>
      <c r="S316" s="14"/>
      <c r="T316" s="10"/>
      <c r="U316" s="8"/>
      <c r="W316" s="22"/>
      <c r="X316" s="26"/>
      <c r="Y316" s="6"/>
      <c r="BB316" s="10"/>
    </row>
    <row r="317" spans="18:54" ht="15" customHeight="1">
      <c r="R317" s="10"/>
      <c r="S317" s="14"/>
      <c r="T317" s="10"/>
      <c r="U317" s="8"/>
      <c r="W317" s="22"/>
      <c r="X317" s="26"/>
      <c r="Y317" s="6"/>
      <c r="BB317" s="10"/>
    </row>
    <row r="318" spans="18:54" ht="15" customHeight="1">
      <c r="R318" s="10"/>
      <c r="S318" s="14"/>
      <c r="T318" s="10"/>
      <c r="U318" s="8"/>
      <c r="W318" s="22"/>
      <c r="X318" s="26"/>
      <c r="Y318" s="6"/>
      <c r="BB318" s="10"/>
    </row>
    <row r="319" spans="18:54" ht="15" customHeight="1">
      <c r="R319" s="10"/>
      <c r="S319" s="14"/>
      <c r="T319" s="10"/>
      <c r="U319" s="8"/>
      <c r="W319" s="22"/>
      <c r="X319" s="26"/>
      <c r="Y319" s="6"/>
      <c r="BB319" s="10"/>
    </row>
    <row r="320" spans="18:54" ht="15" customHeight="1">
      <c r="R320" s="10"/>
      <c r="S320" s="14"/>
      <c r="T320" s="10"/>
      <c r="U320" s="8"/>
      <c r="W320" s="22"/>
      <c r="X320" s="26"/>
      <c r="Y320" s="6"/>
      <c r="BB320" s="10"/>
    </row>
    <row r="321" spans="18:54" ht="15" customHeight="1">
      <c r="R321" s="10"/>
      <c r="S321" s="14"/>
      <c r="T321" s="10"/>
      <c r="U321" s="8"/>
      <c r="W321" s="22"/>
      <c r="X321" s="26"/>
      <c r="Y321" s="6"/>
      <c r="BB321" s="10"/>
    </row>
    <row r="322" spans="18:54" ht="15" customHeight="1">
      <c r="R322" s="10"/>
      <c r="S322" s="14"/>
      <c r="T322" s="10"/>
      <c r="U322" s="8"/>
      <c r="W322" s="22"/>
      <c r="X322" s="26"/>
      <c r="Y322" s="6"/>
      <c r="BB322" s="10"/>
    </row>
    <row r="323" spans="18:54" ht="15" customHeight="1">
      <c r="R323" s="10"/>
      <c r="S323" s="14"/>
      <c r="T323" s="10"/>
      <c r="U323" s="8"/>
      <c r="W323" s="22"/>
      <c r="X323" s="26"/>
      <c r="Y323" s="6"/>
      <c r="BB323" s="10"/>
    </row>
    <row r="324" spans="18:54" ht="15" customHeight="1">
      <c r="R324" s="10"/>
      <c r="S324" s="14"/>
      <c r="T324" s="10"/>
      <c r="U324" s="8"/>
      <c r="W324" s="22"/>
      <c r="X324" s="26"/>
      <c r="Y324" s="6"/>
      <c r="BB324" s="10"/>
    </row>
    <row r="325" spans="18:54" ht="15" customHeight="1">
      <c r="R325" s="10"/>
      <c r="S325" s="14"/>
      <c r="T325" s="10"/>
      <c r="U325" s="8"/>
      <c r="W325" s="22"/>
      <c r="X325" s="26"/>
      <c r="Y325" s="6"/>
      <c r="BB325" s="10"/>
    </row>
    <row r="326" spans="18:54" ht="15" customHeight="1">
      <c r="R326" s="10"/>
      <c r="S326" s="14"/>
      <c r="T326" s="10"/>
      <c r="U326" s="8"/>
      <c r="W326" s="22"/>
      <c r="X326" s="26"/>
      <c r="Y326" s="6"/>
      <c r="BB326" s="10"/>
    </row>
    <row r="327" spans="18:54" ht="15" customHeight="1">
      <c r="R327" s="10"/>
      <c r="S327" s="14"/>
      <c r="T327" s="10"/>
      <c r="U327" s="8"/>
      <c r="W327" s="22"/>
      <c r="X327" s="26"/>
      <c r="Y327" s="6"/>
      <c r="BB327" s="10"/>
    </row>
    <row r="328" spans="18:54" ht="15" customHeight="1">
      <c r="R328" s="10"/>
      <c r="S328" s="14"/>
      <c r="T328" s="10"/>
      <c r="U328" s="8"/>
      <c r="W328" s="22"/>
      <c r="X328" s="26"/>
      <c r="Y328" s="6"/>
      <c r="BB328" s="10"/>
    </row>
    <row r="329" spans="18:54" ht="15" customHeight="1">
      <c r="R329" s="10"/>
      <c r="S329" s="14"/>
      <c r="T329" s="10"/>
      <c r="U329" s="8"/>
      <c r="W329" s="22"/>
      <c r="X329" s="26"/>
      <c r="Y329" s="6"/>
      <c r="BB329" s="10"/>
    </row>
    <row r="330" spans="18:54" ht="15" customHeight="1">
      <c r="R330" s="10"/>
      <c r="S330" s="14"/>
      <c r="T330" s="10"/>
      <c r="U330" s="8"/>
      <c r="W330" s="22"/>
      <c r="X330" s="26"/>
      <c r="Y330" s="6"/>
      <c r="BB330" s="10"/>
    </row>
    <row r="331" spans="18:54" ht="15" customHeight="1">
      <c r="R331" s="10"/>
      <c r="S331" s="14"/>
      <c r="T331" s="10"/>
      <c r="U331" s="8"/>
      <c r="W331" s="22"/>
      <c r="X331" s="26"/>
      <c r="Y331" s="6"/>
      <c r="BB331" s="10"/>
    </row>
    <row r="332" spans="18:54" ht="15" customHeight="1">
      <c r="R332" s="10"/>
      <c r="S332" s="14"/>
      <c r="T332" s="10"/>
      <c r="U332" s="8"/>
      <c r="W332" s="22"/>
      <c r="X332" s="26"/>
      <c r="Y332" s="6"/>
      <c r="BB332" s="10"/>
    </row>
    <row r="333" spans="18:54" ht="15" customHeight="1">
      <c r="R333" s="10"/>
      <c r="S333" s="14"/>
      <c r="T333" s="10"/>
      <c r="U333" s="8"/>
      <c r="W333" s="22"/>
      <c r="X333" s="26"/>
      <c r="Y333" s="6"/>
      <c r="BB333" s="10"/>
    </row>
    <row r="334" spans="18:54" ht="15" customHeight="1">
      <c r="R334" s="10"/>
      <c r="S334" s="14"/>
      <c r="T334" s="10"/>
      <c r="U334" s="8"/>
      <c r="W334" s="22"/>
      <c r="X334" s="26"/>
      <c r="Y334" s="6"/>
      <c r="BB334" s="10"/>
    </row>
    <row r="335" spans="18:54" ht="15" customHeight="1">
      <c r="R335" s="10"/>
      <c r="S335" s="14"/>
      <c r="T335" s="10"/>
      <c r="U335" s="8"/>
      <c r="W335" s="22"/>
      <c r="X335" s="26"/>
      <c r="Y335" s="6"/>
      <c r="BB335" s="10"/>
    </row>
    <row r="336" spans="18:54" ht="15" customHeight="1">
      <c r="R336" s="10"/>
      <c r="S336" s="14"/>
      <c r="T336" s="10"/>
      <c r="U336" s="8"/>
      <c r="W336" s="22"/>
      <c r="X336" s="26"/>
      <c r="Y336" s="6"/>
      <c r="BB336" s="10"/>
    </row>
    <row r="337" spans="18:54" ht="15" customHeight="1">
      <c r="R337" s="10"/>
      <c r="S337" s="14"/>
      <c r="T337" s="10"/>
      <c r="U337" s="8"/>
      <c r="W337" s="22"/>
      <c r="X337" s="26"/>
      <c r="Y337" s="6"/>
      <c r="BB337" s="10"/>
    </row>
    <row r="338" spans="18:54" ht="15" customHeight="1">
      <c r="R338" s="10"/>
      <c r="S338" s="14"/>
      <c r="T338" s="10"/>
      <c r="U338" s="8"/>
      <c r="W338" s="22"/>
      <c r="X338" s="26"/>
      <c r="Y338" s="6"/>
      <c r="BB338" s="10"/>
    </row>
    <row r="339" spans="18:54" ht="15" customHeight="1">
      <c r="R339" s="10"/>
      <c r="S339" s="14"/>
      <c r="T339" s="10"/>
      <c r="U339" s="8"/>
      <c r="W339" s="22"/>
      <c r="X339" s="26"/>
      <c r="Y339" s="6"/>
      <c r="BB339" s="10"/>
    </row>
    <row r="340" spans="18:54" ht="15" customHeight="1">
      <c r="R340" s="10"/>
      <c r="S340" s="14"/>
      <c r="T340" s="10"/>
      <c r="U340" s="8"/>
      <c r="W340" s="22"/>
      <c r="X340" s="26"/>
      <c r="Y340" s="6"/>
      <c r="BB340" s="10"/>
    </row>
    <row r="341" spans="18:54" ht="15" customHeight="1">
      <c r="R341" s="10"/>
      <c r="S341" s="14"/>
      <c r="T341" s="10"/>
      <c r="U341" s="8"/>
      <c r="W341" s="22"/>
      <c r="X341" s="26"/>
      <c r="Y341" s="6"/>
      <c r="BB341" s="10"/>
    </row>
    <row r="342" spans="18:54" ht="15" customHeight="1">
      <c r="R342" s="10"/>
      <c r="S342" s="14"/>
      <c r="T342" s="10"/>
      <c r="U342" s="8"/>
      <c r="W342" s="22"/>
      <c r="X342" s="26"/>
      <c r="Y342" s="6"/>
      <c r="BB342" s="10"/>
    </row>
    <row r="343" spans="18:54" ht="15" customHeight="1">
      <c r="R343" s="10"/>
      <c r="S343" s="14"/>
      <c r="T343" s="10"/>
      <c r="U343" s="8"/>
      <c r="W343" s="22"/>
      <c r="X343" s="26"/>
      <c r="Y343" s="6"/>
      <c r="BB343" s="10"/>
    </row>
    <row r="344" spans="18:54" ht="15" customHeight="1">
      <c r="R344" s="10"/>
      <c r="S344" s="14"/>
      <c r="T344" s="10"/>
      <c r="U344" s="8"/>
      <c r="W344" s="22"/>
      <c r="X344" s="26"/>
      <c r="Y344" s="6"/>
      <c r="BB344" s="10"/>
    </row>
    <row r="345" spans="18:54" ht="15" customHeight="1">
      <c r="R345" s="10"/>
      <c r="S345" s="14"/>
      <c r="T345" s="10"/>
      <c r="U345" s="8"/>
      <c r="W345" s="22"/>
      <c r="X345" s="26"/>
      <c r="Y345" s="6"/>
      <c r="BB345" s="10"/>
    </row>
    <row r="346" spans="18:54" ht="15" customHeight="1">
      <c r="R346" s="10"/>
      <c r="S346" s="14"/>
      <c r="T346" s="10"/>
      <c r="U346" s="8"/>
      <c r="W346" s="22"/>
      <c r="X346" s="26"/>
      <c r="Y346" s="6"/>
      <c r="BB346" s="10"/>
    </row>
    <row r="347" spans="18:54" ht="15" customHeight="1">
      <c r="R347" s="10"/>
      <c r="S347" s="14"/>
      <c r="T347" s="10"/>
      <c r="U347" s="8"/>
      <c r="W347" s="22"/>
      <c r="X347" s="26"/>
      <c r="Y347" s="6"/>
      <c r="BB347" s="10"/>
    </row>
    <row r="348" spans="18:54" ht="15" customHeight="1">
      <c r="R348" s="10"/>
      <c r="S348" s="14"/>
      <c r="T348" s="10"/>
      <c r="U348" s="8"/>
      <c r="W348" s="22"/>
      <c r="X348" s="26"/>
      <c r="Y348" s="6"/>
      <c r="BB348" s="10"/>
    </row>
    <row r="349" spans="18:54" ht="15" customHeight="1">
      <c r="R349" s="10"/>
      <c r="S349" s="14"/>
      <c r="T349" s="10"/>
      <c r="U349" s="8"/>
      <c r="W349" s="22"/>
      <c r="X349" s="26"/>
      <c r="Y349" s="6"/>
      <c r="BB349" s="10"/>
    </row>
    <row r="350" spans="18:54" ht="15" customHeight="1">
      <c r="R350" s="10"/>
      <c r="S350" s="14"/>
      <c r="T350" s="10"/>
      <c r="U350" s="8"/>
      <c r="W350" s="22"/>
      <c r="X350" s="26"/>
      <c r="Y350" s="6"/>
      <c r="BB350" s="10"/>
    </row>
    <row r="351" spans="18:54" ht="15" customHeight="1">
      <c r="R351" s="10"/>
      <c r="S351" s="14"/>
      <c r="T351" s="10"/>
      <c r="U351" s="8"/>
      <c r="W351" s="22"/>
      <c r="X351" s="26"/>
      <c r="Y351" s="6"/>
      <c r="BB351" s="10"/>
    </row>
    <row r="352" spans="18:54" ht="15" customHeight="1">
      <c r="R352" s="10"/>
      <c r="S352" s="14"/>
      <c r="T352" s="10"/>
      <c r="U352" s="8"/>
      <c r="W352" s="22"/>
      <c r="X352" s="26"/>
      <c r="Y352" s="6"/>
      <c r="BB352" s="10"/>
    </row>
    <row r="353" spans="18:54" ht="15" customHeight="1">
      <c r="R353" s="10"/>
      <c r="S353" s="14"/>
      <c r="T353" s="10"/>
      <c r="U353" s="8"/>
      <c r="W353" s="22"/>
      <c r="X353" s="26"/>
      <c r="Y353" s="6"/>
      <c r="BB353" s="10"/>
    </row>
    <row r="354" spans="18:54" ht="15" customHeight="1">
      <c r="R354" s="10"/>
      <c r="S354" s="14"/>
      <c r="T354" s="10"/>
      <c r="U354" s="8"/>
      <c r="W354" s="22"/>
      <c r="X354" s="26"/>
      <c r="Y354" s="6"/>
      <c r="BB354" s="10"/>
    </row>
    <row r="355" spans="18:54" ht="15" customHeight="1">
      <c r="R355" s="10"/>
      <c r="S355" s="14"/>
      <c r="T355" s="10"/>
      <c r="U355" s="8"/>
      <c r="W355" s="22"/>
      <c r="X355" s="26"/>
      <c r="Y355" s="6"/>
      <c r="BB355" s="10"/>
    </row>
    <row r="356" spans="18:54" ht="15" customHeight="1">
      <c r="R356" s="10"/>
      <c r="S356" s="14"/>
      <c r="T356" s="10"/>
      <c r="U356" s="8"/>
      <c r="W356" s="22"/>
      <c r="X356" s="26"/>
      <c r="Y356" s="6"/>
      <c r="BB356" s="10"/>
    </row>
    <row r="357" spans="18:54" ht="15" customHeight="1">
      <c r="R357" s="10"/>
      <c r="S357" s="14"/>
      <c r="T357" s="10"/>
      <c r="U357" s="8"/>
      <c r="W357" s="22"/>
      <c r="X357" s="26"/>
      <c r="Y357" s="6"/>
      <c r="BB357" s="10"/>
    </row>
    <row r="358" spans="18:54" ht="15" customHeight="1">
      <c r="R358" s="10"/>
      <c r="S358" s="14"/>
      <c r="T358" s="10"/>
      <c r="U358" s="8"/>
      <c r="W358" s="22"/>
      <c r="X358" s="26"/>
      <c r="Y358" s="6"/>
      <c r="BB358" s="10"/>
    </row>
    <row r="359" spans="18:54" ht="15" customHeight="1">
      <c r="R359" s="10"/>
      <c r="S359" s="14"/>
      <c r="T359" s="10"/>
      <c r="U359" s="8"/>
      <c r="W359" s="22"/>
      <c r="X359" s="26"/>
      <c r="Y359" s="6"/>
      <c r="BB359" s="10"/>
    </row>
    <row r="360" spans="18:54" ht="15" customHeight="1">
      <c r="R360" s="10"/>
      <c r="S360" s="14"/>
      <c r="T360" s="10"/>
      <c r="U360" s="8"/>
      <c r="W360" s="22"/>
      <c r="X360" s="26"/>
      <c r="Y360" s="6"/>
      <c r="BB360" s="10"/>
    </row>
    <row r="361" spans="18:54" ht="15" customHeight="1">
      <c r="R361" s="10"/>
      <c r="S361" s="14"/>
      <c r="T361" s="10"/>
      <c r="U361" s="8"/>
      <c r="W361" s="22"/>
      <c r="X361" s="26"/>
      <c r="Y361" s="6"/>
      <c r="BB361" s="10"/>
    </row>
    <row r="362" spans="18:54" ht="15" customHeight="1">
      <c r="R362" s="10"/>
      <c r="S362" s="14"/>
      <c r="T362" s="10"/>
      <c r="U362" s="8"/>
      <c r="W362" s="22"/>
      <c r="X362" s="26"/>
      <c r="Y362" s="6"/>
      <c r="BB362" s="10"/>
    </row>
    <row r="363" spans="18:54" ht="15" customHeight="1">
      <c r="R363" s="10"/>
      <c r="S363" s="14"/>
      <c r="T363" s="10"/>
      <c r="U363" s="8"/>
      <c r="W363" s="22"/>
      <c r="X363" s="26"/>
      <c r="Y363" s="6"/>
      <c r="BB363" s="10"/>
    </row>
    <row r="364" spans="18:54" ht="15" customHeight="1">
      <c r="R364" s="10"/>
      <c r="S364" s="14"/>
      <c r="T364" s="10"/>
      <c r="U364" s="8"/>
      <c r="W364" s="22"/>
      <c r="X364" s="26"/>
      <c r="Y364" s="6"/>
      <c r="BB364" s="10"/>
    </row>
    <row r="365" spans="18:54" ht="15" customHeight="1">
      <c r="R365" s="10"/>
      <c r="S365" s="14"/>
      <c r="T365" s="10"/>
      <c r="U365" s="8"/>
      <c r="W365" s="22"/>
      <c r="X365" s="26"/>
      <c r="Y365" s="6"/>
      <c r="BB365" s="10"/>
    </row>
    <row r="366" spans="18:54" ht="15" customHeight="1">
      <c r="R366" s="10"/>
      <c r="S366" s="14"/>
      <c r="T366" s="10"/>
      <c r="U366" s="8"/>
      <c r="W366" s="22"/>
      <c r="X366" s="26"/>
      <c r="Y366" s="6"/>
      <c r="BB366" s="10"/>
    </row>
    <row r="367" spans="18:54" ht="15" customHeight="1">
      <c r="R367" s="10"/>
      <c r="S367" s="14"/>
      <c r="T367" s="10"/>
      <c r="U367" s="8"/>
      <c r="W367" s="22"/>
      <c r="X367" s="26"/>
      <c r="Y367" s="6"/>
      <c r="BB367" s="10"/>
    </row>
    <row r="368" spans="18:54" ht="15" customHeight="1">
      <c r="R368" s="10"/>
      <c r="S368" s="14"/>
      <c r="T368" s="10"/>
      <c r="U368" s="8"/>
      <c r="W368" s="22"/>
      <c r="X368" s="26"/>
      <c r="Y368" s="6"/>
      <c r="BB368" s="10"/>
    </row>
    <row r="369" spans="18:54" ht="15" customHeight="1">
      <c r="R369" s="10"/>
      <c r="S369" s="14"/>
      <c r="T369" s="10"/>
      <c r="U369" s="8"/>
      <c r="W369" s="22"/>
      <c r="X369" s="26"/>
      <c r="Y369" s="6"/>
      <c r="BB369" s="10"/>
    </row>
    <row r="370" spans="18:54" ht="15" customHeight="1">
      <c r="R370" s="10"/>
      <c r="S370" s="14"/>
      <c r="T370" s="10"/>
      <c r="U370" s="8"/>
      <c r="W370" s="22"/>
      <c r="X370" s="26"/>
      <c r="Y370" s="6"/>
      <c r="BB370" s="10"/>
    </row>
    <row r="371" spans="18:54" ht="15" customHeight="1">
      <c r="R371" s="10"/>
      <c r="S371" s="14"/>
      <c r="T371" s="10"/>
      <c r="U371" s="8"/>
      <c r="W371" s="22"/>
      <c r="X371" s="26"/>
      <c r="Y371" s="6"/>
      <c r="BB371" s="10"/>
    </row>
    <row r="372" spans="18:54" ht="15" customHeight="1">
      <c r="R372" s="10"/>
      <c r="S372" s="14"/>
      <c r="T372" s="10"/>
      <c r="U372" s="8"/>
      <c r="W372" s="22"/>
      <c r="X372" s="26"/>
      <c r="Y372" s="6"/>
      <c r="BB372" s="10"/>
    </row>
    <row r="373" spans="18:54" ht="15" customHeight="1">
      <c r="R373" s="10"/>
      <c r="S373" s="14"/>
      <c r="T373" s="10"/>
      <c r="U373" s="8"/>
      <c r="W373" s="22"/>
      <c r="X373" s="26"/>
      <c r="Y373" s="6"/>
      <c r="BB373" s="10"/>
    </row>
    <row r="374" spans="18:54" ht="15" customHeight="1">
      <c r="R374" s="10"/>
      <c r="S374" s="14"/>
      <c r="T374" s="10"/>
      <c r="U374" s="8"/>
      <c r="W374" s="22"/>
      <c r="X374" s="26"/>
      <c r="Y374" s="6"/>
      <c r="BB374" s="10"/>
    </row>
    <row r="375" spans="18:54" ht="15" customHeight="1">
      <c r="R375" s="10"/>
      <c r="S375" s="14"/>
      <c r="T375" s="10"/>
      <c r="U375" s="8"/>
      <c r="W375" s="22"/>
      <c r="X375" s="26"/>
      <c r="Y375" s="6"/>
      <c r="BB375" s="10"/>
    </row>
    <row r="376" spans="18:54" ht="15" customHeight="1">
      <c r="R376" s="10"/>
      <c r="S376" s="14"/>
      <c r="T376" s="10"/>
      <c r="U376" s="8"/>
      <c r="W376" s="22"/>
      <c r="X376" s="26"/>
      <c r="Y376" s="6"/>
      <c r="BB376" s="10"/>
    </row>
    <row r="377" spans="18:54" ht="15" customHeight="1">
      <c r="R377" s="10"/>
      <c r="S377" s="14"/>
      <c r="T377" s="10"/>
      <c r="U377" s="8"/>
      <c r="W377" s="22"/>
      <c r="X377" s="26"/>
      <c r="Y377" s="6"/>
      <c r="BB377" s="10"/>
    </row>
    <row r="378" spans="18:54" ht="15" customHeight="1">
      <c r="R378" s="10"/>
      <c r="S378" s="14"/>
      <c r="T378" s="10"/>
      <c r="U378" s="8"/>
      <c r="W378" s="22"/>
      <c r="X378" s="26"/>
      <c r="Y378" s="6"/>
      <c r="BB378" s="10"/>
    </row>
    <row r="379" spans="18:54" ht="15" customHeight="1">
      <c r="R379" s="10"/>
      <c r="S379" s="14"/>
      <c r="T379" s="10"/>
      <c r="U379" s="8"/>
      <c r="W379" s="22"/>
      <c r="X379" s="26"/>
      <c r="Y379" s="6"/>
      <c r="BB379" s="10"/>
    </row>
    <row r="380" spans="18:54" ht="15" customHeight="1">
      <c r="S380" s="14"/>
      <c r="T380" s="10"/>
      <c r="U380" s="8"/>
      <c r="W380" s="22"/>
      <c r="X380" s="26"/>
      <c r="Y380" s="6"/>
      <c r="BB380" s="10"/>
    </row>
    <row r="381" spans="18:54" ht="15" customHeight="1">
      <c r="S381" s="14"/>
      <c r="T381" s="10"/>
      <c r="U381" s="8"/>
      <c r="W381" s="22"/>
      <c r="X381" s="26"/>
      <c r="Y381" s="6"/>
      <c r="BB381" s="10"/>
    </row>
    <row r="382" spans="18:54" ht="15" customHeight="1">
      <c r="S382" s="14"/>
      <c r="T382" s="10"/>
      <c r="U382" s="8"/>
      <c r="W382" s="22"/>
      <c r="X382" s="26"/>
      <c r="Y382" s="6"/>
      <c r="BB382" s="10"/>
    </row>
    <row r="383" spans="18:54" ht="15" customHeight="1">
      <c r="S383" s="14"/>
      <c r="T383" s="10"/>
      <c r="U383" s="8"/>
      <c r="W383" s="22"/>
      <c r="X383" s="26"/>
      <c r="Y383" s="6"/>
      <c r="BB383" s="10"/>
    </row>
    <row r="384" spans="18:54" ht="15" customHeight="1">
      <c r="S384" s="14"/>
      <c r="T384" s="10"/>
      <c r="U384" s="8"/>
      <c r="W384" s="22"/>
      <c r="X384" s="26"/>
      <c r="Y384" s="6"/>
      <c r="BB384" s="10"/>
    </row>
    <row r="385" spans="19:54" ht="15" customHeight="1">
      <c r="S385" s="14"/>
      <c r="T385" s="10"/>
      <c r="U385" s="8"/>
      <c r="W385" s="22"/>
      <c r="X385" s="26"/>
      <c r="Y385" s="6"/>
      <c r="BB385" s="10"/>
    </row>
    <row r="386" spans="19:54" ht="15" customHeight="1">
      <c r="S386" s="14"/>
      <c r="T386" s="10"/>
      <c r="U386" s="8"/>
      <c r="W386" s="22"/>
      <c r="X386" s="26"/>
      <c r="Y386" s="6"/>
      <c r="BB386" s="10"/>
    </row>
    <row r="387" spans="19:54" ht="15" customHeight="1">
      <c r="S387" s="14"/>
      <c r="T387" s="10"/>
      <c r="U387" s="8"/>
      <c r="W387" s="22"/>
      <c r="X387" s="26"/>
      <c r="Y387" s="6"/>
      <c r="BB387" s="10"/>
    </row>
    <row r="388" spans="19:54" ht="15" customHeight="1">
      <c r="S388" s="14"/>
      <c r="T388" s="10"/>
      <c r="U388" s="8"/>
      <c r="W388" s="22"/>
      <c r="X388" s="26"/>
      <c r="Y388" s="6"/>
      <c r="BB388" s="10"/>
    </row>
    <row r="389" spans="19:54" ht="15" customHeight="1">
      <c r="S389" s="14"/>
      <c r="T389" s="10"/>
      <c r="U389" s="8"/>
      <c r="W389" s="22"/>
      <c r="X389" s="26"/>
      <c r="Y389" s="6"/>
      <c r="BB389" s="10"/>
    </row>
    <row r="390" spans="19:54" ht="15" customHeight="1">
      <c r="S390" s="14"/>
      <c r="T390" s="10"/>
      <c r="U390" s="8"/>
      <c r="W390" s="22"/>
      <c r="X390" s="26"/>
      <c r="Y390" s="6"/>
      <c r="BB390" s="10"/>
    </row>
    <row r="391" spans="19:54" ht="15" customHeight="1">
      <c r="S391" s="14"/>
      <c r="T391" s="10"/>
      <c r="U391" s="8"/>
      <c r="W391" s="22"/>
      <c r="X391" s="26"/>
      <c r="Y391" s="6"/>
      <c r="BB391" s="10"/>
    </row>
    <row r="392" spans="19:54" ht="15" customHeight="1">
      <c r="S392" s="14"/>
      <c r="T392" s="10"/>
      <c r="U392" s="8"/>
      <c r="W392" s="22"/>
      <c r="X392" s="26"/>
      <c r="Y392" s="6"/>
      <c r="BB392" s="10"/>
    </row>
    <row r="393" spans="19:54" ht="15" customHeight="1">
      <c r="S393" s="14"/>
      <c r="T393" s="10"/>
      <c r="U393" s="8"/>
      <c r="W393" s="22"/>
      <c r="X393" s="26"/>
      <c r="Y393" s="6"/>
      <c r="BB393" s="10"/>
    </row>
    <row r="394" spans="19:54" ht="15" customHeight="1">
      <c r="S394" s="14"/>
      <c r="T394" s="10"/>
      <c r="U394" s="8"/>
      <c r="W394" s="22"/>
      <c r="X394" s="26"/>
      <c r="Y394" s="6"/>
      <c r="BB394" s="10"/>
    </row>
    <row r="395" spans="19:54" ht="15" customHeight="1">
      <c r="S395" s="14"/>
      <c r="T395" s="10"/>
      <c r="U395" s="8"/>
      <c r="W395" s="22"/>
      <c r="X395" s="26"/>
      <c r="Y395" s="6"/>
      <c r="BB395" s="10"/>
    </row>
    <row r="396" spans="19:54" ht="15" customHeight="1">
      <c r="S396" s="14"/>
      <c r="T396" s="10"/>
      <c r="U396" s="8"/>
      <c r="W396" s="22"/>
      <c r="X396" s="26"/>
      <c r="Y396" s="6"/>
      <c r="BB396" s="10"/>
    </row>
    <row r="397" spans="19:54" ht="15" customHeight="1">
      <c r="S397" s="14"/>
      <c r="T397" s="10"/>
      <c r="U397" s="8"/>
      <c r="W397" s="22"/>
      <c r="X397" s="26"/>
      <c r="Y397" s="6"/>
      <c r="BB397" s="10"/>
    </row>
    <row r="398" spans="19:54" ht="15" customHeight="1">
      <c r="S398" s="14"/>
      <c r="T398" s="10"/>
      <c r="U398" s="8"/>
      <c r="W398" s="22"/>
      <c r="X398" s="26"/>
      <c r="Y398" s="6"/>
      <c r="BB398" s="10"/>
    </row>
    <row r="399" spans="19:54" ht="15" customHeight="1">
      <c r="S399" s="14"/>
      <c r="T399" s="10"/>
      <c r="U399" s="8"/>
      <c r="W399" s="22"/>
      <c r="X399" s="26"/>
      <c r="Y399" s="6"/>
      <c r="BB399" s="10"/>
    </row>
    <row r="400" spans="19:54" ht="15" customHeight="1">
      <c r="S400" s="14"/>
      <c r="T400" s="10"/>
      <c r="U400" s="8"/>
      <c r="W400" s="22"/>
      <c r="X400" s="26"/>
      <c r="Y400" s="6"/>
      <c r="BB400" s="10"/>
    </row>
    <row r="401" spans="19:54" ht="15" customHeight="1">
      <c r="S401" s="14"/>
      <c r="T401" s="10"/>
      <c r="U401" s="8"/>
      <c r="W401" s="22"/>
      <c r="X401" s="26"/>
      <c r="Y401" s="6"/>
      <c r="BB401" s="10"/>
    </row>
    <row r="402" spans="19:54" ht="15" customHeight="1">
      <c r="S402" s="14"/>
      <c r="T402" s="10"/>
      <c r="U402" s="8"/>
      <c r="W402" s="22"/>
      <c r="X402" s="26"/>
      <c r="Y402" s="6"/>
      <c r="BB402" s="10"/>
    </row>
    <row r="403" spans="19:54" ht="15" customHeight="1">
      <c r="S403" s="14"/>
      <c r="T403" s="10"/>
      <c r="U403" s="8"/>
      <c r="W403" s="22"/>
      <c r="X403" s="26"/>
      <c r="Y403" s="6"/>
      <c r="BB403" s="10"/>
    </row>
    <row r="404" spans="19:54" ht="15" customHeight="1">
      <c r="S404" s="14"/>
      <c r="T404" s="10"/>
      <c r="U404" s="8"/>
      <c r="W404" s="22"/>
      <c r="X404" s="26"/>
      <c r="Y404" s="6"/>
      <c r="BB404" s="10"/>
    </row>
    <row r="405" spans="19:54" ht="15" customHeight="1">
      <c r="S405" s="14"/>
      <c r="T405" s="10"/>
      <c r="U405" s="8"/>
      <c r="W405" s="22"/>
      <c r="X405" s="26"/>
      <c r="Y405" s="6"/>
      <c r="BB405" s="10"/>
    </row>
    <row r="406" spans="19:54" ht="15" customHeight="1">
      <c r="S406" s="14"/>
      <c r="T406" s="10"/>
      <c r="U406" s="8"/>
      <c r="W406" s="22"/>
      <c r="X406" s="26"/>
      <c r="Y406" s="6"/>
      <c r="BB406" s="10"/>
    </row>
    <row r="407" spans="19:54" ht="15" customHeight="1">
      <c r="S407" s="14"/>
      <c r="T407" s="10"/>
      <c r="U407" s="8"/>
      <c r="W407" s="22"/>
      <c r="X407" s="26"/>
      <c r="Y407" s="6"/>
      <c r="BB407" s="10"/>
    </row>
    <row r="408" spans="19:54" ht="15" customHeight="1">
      <c r="S408" s="14"/>
      <c r="T408" s="10"/>
      <c r="U408" s="8"/>
      <c r="W408" s="22"/>
      <c r="X408" s="26"/>
      <c r="Y408" s="6"/>
      <c r="BB408" s="10"/>
    </row>
    <row r="409" spans="19:54" ht="15" customHeight="1">
      <c r="S409" s="14"/>
      <c r="T409" s="10"/>
      <c r="U409" s="8"/>
      <c r="W409" s="22"/>
      <c r="X409" s="26"/>
      <c r="Y409" s="6"/>
      <c r="BB409" s="10"/>
    </row>
    <row r="410" spans="19:54" ht="15" customHeight="1">
      <c r="S410" s="14"/>
      <c r="T410" s="10"/>
      <c r="U410" s="8"/>
      <c r="W410" s="22"/>
      <c r="X410" s="26"/>
      <c r="Y410" s="6"/>
      <c r="BB410" s="10"/>
    </row>
    <row r="411" spans="19:54" ht="15" customHeight="1">
      <c r="S411" s="14"/>
      <c r="T411" s="10"/>
      <c r="U411" s="8"/>
      <c r="W411" s="22"/>
      <c r="X411" s="26"/>
      <c r="Y411" s="6"/>
      <c r="BB411" s="10"/>
    </row>
    <row r="412" spans="19:54" ht="15" customHeight="1">
      <c r="S412" s="14"/>
      <c r="T412" s="10"/>
      <c r="U412" s="8"/>
      <c r="W412" s="22"/>
      <c r="X412" s="26"/>
      <c r="Y412" s="6"/>
      <c r="BB412" s="10"/>
    </row>
    <row r="413" spans="19:54" ht="15" customHeight="1">
      <c r="S413" s="14"/>
      <c r="T413" s="10"/>
      <c r="U413" s="8"/>
      <c r="W413" s="22"/>
      <c r="X413" s="26"/>
      <c r="Y413" s="6"/>
      <c r="BB413" s="10"/>
    </row>
    <row r="414" spans="19:54" ht="15" customHeight="1">
      <c r="S414" s="14"/>
      <c r="T414" s="10"/>
      <c r="U414" s="8"/>
      <c r="W414" s="22"/>
      <c r="X414" s="26"/>
      <c r="Y414" s="6"/>
      <c r="BB414" s="10"/>
    </row>
    <row r="415" spans="19:54" ht="15" customHeight="1">
      <c r="S415" s="14"/>
      <c r="T415" s="10"/>
      <c r="U415" s="8"/>
      <c r="W415" s="22"/>
      <c r="X415" s="26"/>
      <c r="Y415" s="6"/>
      <c r="BB415" s="10"/>
    </row>
    <row r="416" spans="19:54" ht="15" customHeight="1">
      <c r="S416" s="14"/>
      <c r="T416" s="10"/>
      <c r="U416" s="8"/>
      <c r="W416" s="22"/>
      <c r="X416" s="26"/>
      <c r="Y416" s="6"/>
      <c r="BB416" s="10"/>
    </row>
    <row r="417" spans="18:54" ht="15" customHeight="1">
      <c r="S417" s="14"/>
      <c r="T417" s="10"/>
      <c r="U417" s="8"/>
      <c r="W417" s="22"/>
      <c r="X417" s="26"/>
      <c r="Y417" s="6"/>
      <c r="BB417" s="10"/>
    </row>
    <row r="418" spans="18:54" ht="15" customHeight="1">
      <c r="S418" s="14"/>
      <c r="T418" s="10"/>
      <c r="U418" s="8"/>
      <c r="W418" s="22"/>
      <c r="X418" s="26"/>
      <c r="Y418" s="6"/>
      <c r="BB418" s="10"/>
    </row>
    <row r="419" spans="18:54" ht="15" customHeight="1">
      <c r="S419" s="14"/>
      <c r="T419" s="10"/>
      <c r="U419" s="8"/>
      <c r="W419" s="22"/>
      <c r="X419" s="26"/>
      <c r="Y419" s="6"/>
      <c r="BB419" s="10"/>
    </row>
    <row r="420" spans="18:54" ht="15" customHeight="1">
      <c r="S420" s="14"/>
      <c r="T420" s="10"/>
      <c r="U420" s="8"/>
      <c r="W420" s="22"/>
      <c r="X420" s="26"/>
      <c r="Y420" s="6"/>
      <c r="BB420" s="10"/>
    </row>
    <row r="421" spans="18:54" ht="15" customHeight="1">
      <c r="S421" s="14"/>
      <c r="T421" s="10"/>
      <c r="U421" s="8"/>
      <c r="W421" s="22"/>
      <c r="X421" s="26"/>
      <c r="Y421" s="6"/>
      <c r="BB421" s="10"/>
    </row>
    <row r="422" spans="18:54" ht="15" customHeight="1">
      <c r="S422" s="14"/>
      <c r="T422" s="10"/>
      <c r="U422" s="8"/>
      <c r="W422" s="22"/>
      <c r="X422" s="26"/>
      <c r="Y422" s="6"/>
      <c r="BB422" s="10"/>
    </row>
    <row r="423" spans="18:54" ht="15" customHeight="1">
      <c r="S423" s="14"/>
      <c r="T423" s="10"/>
      <c r="U423" s="8"/>
      <c r="W423" s="22"/>
      <c r="X423" s="26"/>
      <c r="Y423" s="6"/>
      <c r="BB423" s="10"/>
    </row>
    <row r="424" spans="18:54" ht="15" customHeight="1">
      <c r="S424" s="14"/>
      <c r="T424" s="10"/>
      <c r="U424" s="8"/>
      <c r="W424" s="22"/>
      <c r="X424" s="26"/>
      <c r="Y424" s="6"/>
      <c r="BB424" s="10"/>
    </row>
    <row r="425" spans="18:54" ht="15" customHeight="1">
      <c r="S425" s="14"/>
      <c r="T425" s="10"/>
      <c r="U425" s="8"/>
      <c r="W425" s="22"/>
      <c r="X425" s="26"/>
      <c r="Y425" s="6"/>
      <c r="BB425" s="10"/>
    </row>
    <row r="426" spans="18:54" ht="15" customHeight="1">
      <c r="S426" s="14"/>
      <c r="T426" s="10"/>
      <c r="U426" s="8"/>
      <c r="W426" s="22"/>
      <c r="X426" s="26"/>
      <c r="Y426" s="6"/>
      <c r="BB426" s="10"/>
    </row>
    <row r="427" spans="18:54" ht="15" customHeight="1">
      <c r="R427" s="10"/>
    </row>
    <row r="428" spans="18:54" ht="15" customHeight="1">
      <c r="R428" s="10"/>
    </row>
    <row r="429" spans="18:54" ht="15" customHeight="1">
      <c r="R429" s="10"/>
    </row>
    <row r="430" spans="18:54" ht="15" customHeight="1">
      <c r="R430" s="10"/>
    </row>
    <row r="431" spans="18:54" ht="15" customHeight="1">
      <c r="R431" s="10"/>
    </row>
    <row r="432" spans="18:54" ht="15" customHeight="1">
      <c r="R432" s="10"/>
    </row>
    <row r="433" spans="18:18" ht="15" customHeight="1">
      <c r="R433" s="10"/>
    </row>
    <row r="434" spans="18:18" ht="15" customHeight="1">
      <c r="R434" s="10"/>
    </row>
    <row r="435" spans="18:18" ht="15" customHeight="1">
      <c r="R435" s="10"/>
    </row>
    <row r="436" spans="18:18" ht="15" customHeight="1">
      <c r="R436" s="10"/>
    </row>
    <row r="437" spans="18:18" ht="15" customHeight="1">
      <c r="R437" s="10"/>
    </row>
    <row r="438" spans="18:18" ht="15" customHeight="1">
      <c r="R438" s="10"/>
    </row>
    <row r="439" spans="18:18" ht="15" customHeight="1">
      <c r="R439" s="10"/>
    </row>
    <row r="440" spans="18:18" ht="15" customHeight="1">
      <c r="R440" s="10"/>
    </row>
    <row r="441" spans="18:18" ht="15" customHeight="1">
      <c r="R441" s="10"/>
    </row>
    <row r="442" spans="18:18" ht="15" customHeight="1">
      <c r="R442" s="10"/>
    </row>
    <row r="443" spans="18:18" ht="15" customHeight="1">
      <c r="R443" s="10"/>
    </row>
    <row r="444" spans="18:18" ht="15" customHeight="1">
      <c r="R444" s="10"/>
    </row>
    <row r="445" spans="18:18" ht="15" customHeight="1">
      <c r="R445" s="10"/>
    </row>
    <row r="446" spans="18:18" ht="15" customHeight="1">
      <c r="R446" s="10"/>
    </row>
    <row r="447" spans="18:18" ht="15" customHeight="1">
      <c r="R447" s="10"/>
    </row>
    <row r="448" spans="18:18" ht="15" customHeight="1">
      <c r="R448" s="10"/>
    </row>
    <row r="449" spans="18:18" ht="15" customHeight="1">
      <c r="R449" s="10"/>
    </row>
    <row r="450" spans="18:18" ht="15" customHeight="1">
      <c r="R450" s="10"/>
    </row>
    <row r="451" spans="18:18" ht="15" customHeight="1">
      <c r="R451" s="10"/>
    </row>
    <row r="452" spans="18:18" ht="15" customHeight="1">
      <c r="R452" s="10"/>
    </row>
    <row r="453" spans="18:18" ht="15" customHeight="1">
      <c r="R453" s="10"/>
    </row>
    <row r="454" spans="18:18" ht="15" customHeight="1">
      <c r="R454" s="10"/>
    </row>
    <row r="455" spans="18:18" ht="15" customHeight="1">
      <c r="R455" s="10"/>
    </row>
    <row r="456" spans="18:18" ht="15" customHeight="1">
      <c r="R456" s="10"/>
    </row>
    <row r="457" spans="18:18" ht="15" customHeight="1">
      <c r="R457" s="10"/>
    </row>
    <row r="458" spans="18:18" ht="15" customHeight="1">
      <c r="R458" s="10"/>
    </row>
    <row r="459" spans="18:18" ht="15" customHeight="1">
      <c r="R459" s="10"/>
    </row>
    <row r="460" spans="18:18" ht="15" customHeight="1">
      <c r="R460" s="10"/>
    </row>
    <row r="461" spans="18:18" ht="15" customHeight="1">
      <c r="R461" s="10"/>
    </row>
    <row r="462" spans="18:18" ht="15" customHeight="1">
      <c r="R462" s="10"/>
    </row>
    <row r="463" spans="18:18" ht="15" customHeight="1">
      <c r="R463" s="10"/>
    </row>
    <row r="464" spans="18:18" ht="15" customHeight="1">
      <c r="R464" s="10"/>
    </row>
    <row r="465" spans="18:18" ht="15" customHeight="1">
      <c r="R465" s="10"/>
    </row>
    <row r="466" spans="18:18" ht="15" customHeight="1">
      <c r="R466" s="10"/>
    </row>
    <row r="467" spans="18:18" ht="15" customHeight="1">
      <c r="R467" s="10"/>
    </row>
    <row r="468" spans="18:18" ht="15" customHeight="1">
      <c r="R468" s="10"/>
    </row>
    <row r="469" spans="18:18" ht="15" customHeight="1">
      <c r="R469" s="10"/>
    </row>
    <row r="470" spans="18:18" ht="15" customHeight="1">
      <c r="R470" s="10"/>
    </row>
    <row r="471" spans="18:18" ht="15" customHeight="1">
      <c r="R471" s="10"/>
    </row>
    <row r="472" spans="18:18" ht="15" customHeight="1">
      <c r="R472" s="10"/>
    </row>
    <row r="473" spans="18:18" ht="15" customHeight="1">
      <c r="R473" s="10"/>
    </row>
    <row r="474" spans="18:18" ht="15" customHeight="1">
      <c r="R474" s="10"/>
    </row>
    <row r="475" spans="18:18" ht="15" customHeight="1">
      <c r="R475" s="10"/>
    </row>
    <row r="476" spans="18:18" ht="15" customHeight="1">
      <c r="R476" s="10"/>
    </row>
    <row r="477" spans="18:18" ht="15" customHeight="1">
      <c r="R477" s="10"/>
    </row>
    <row r="478" spans="18:18" ht="15" customHeight="1">
      <c r="R478" s="10"/>
    </row>
    <row r="479" spans="18:18" ht="15" customHeight="1">
      <c r="R479" s="10"/>
    </row>
    <row r="480" spans="18:18" ht="15" customHeight="1">
      <c r="R480" s="10"/>
    </row>
    <row r="481" spans="18:18" ht="15" customHeight="1">
      <c r="R481" s="10"/>
    </row>
    <row r="482" spans="18:18" ht="15" customHeight="1">
      <c r="R482" s="10"/>
    </row>
    <row r="483" spans="18:18" ht="15" customHeight="1">
      <c r="R483" s="10"/>
    </row>
    <row r="484" spans="18:18" ht="15" customHeight="1">
      <c r="R484" s="10"/>
    </row>
    <row r="485" spans="18:18" ht="15" customHeight="1">
      <c r="R485" s="10"/>
    </row>
    <row r="486" spans="18:18" ht="15" customHeight="1">
      <c r="R486" s="10"/>
    </row>
    <row r="487" spans="18:18" ht="15" customHeight="1">
      <c r="R487" s="10"/>
    </row>
    <row r="488" spans="18:18" ht="15" customHeight="1">
      <c r="R488" s="10"/>
    </row>
    <row r="489" spans="18:18" ht="15" customHeight="1">
      <c r="R489" s="10"/>
    </row>
    <row r="490" spans="18:18" ht="15" customHeight="1">
      <c r="R490" s="10"/>
    </row>
    <row r="491" spans="18:18" ht="15" customHeight="1">
      <c r="R491" s="10"/>
    </row>
    <row r="492" spans="18:18" ht="15" customHeight="1">
      <c r="R492" s="10"/>
    </row>
    <row r="493" spans="18:18" ht="15" customHeight="1">
      <c r="R493" s="10"/>
    </row>
    <row r="494" spans="18:18" ht="15" customHeight="1">
      <c r="R494" s="10"/>
    </row>
    <row r="495" spans="18:18" ht="15" customHeight="1">
      <c r="R495" s="10"/>
    </row>
    <row r="496" spans="18:18" ht="15" customHeight="1">
      <c r="R496" s="10"/>
    </row>
    <row r="497" spans="18:18" ht="15" customHeight="1">
      <c r="R497" s="10"/>
    </row>
    <row r="498" spans="18:18" ht="15" customHeight="1">
      <c r="R498" s="10"/>
    </row>
    <row r="499" spans="18:18" ht="15" customHeight="1">
      <c r="R499" s="10"/>
    </row>
    <row r="500" spans="18:18" ht="15" customHeight="1">
      <c r="R500" s="10"/>
    </row>
    <row r="501" spans="18:18" ht="15" customHeight="1">
      <c r="R501" s="10"/>
    </row>
    <row r="502" spans="18:18" ht="15" customHeight="1">
      <c r="R502" s="10"/>
    </row>
    <row r="503" spans="18:18" ht="15" customHeight="1">
      <c r="R503" s="10"/>
    </row>
    <row r="504" spans="18:18" ht="15" customHeight="1">
      <c r="R504" s="10"/>
    </row>
    <row r="505" spans="18:18" ht="15" customHeight="1">
      <c r="R505" s="10"/>
    </row>
    <row r="506" spans="18:18" ht="15" customHeight="1">
      <c r="R506" s="10"/>
    </row>
    <row r="507" spans="18:18" ht="15" customHeight="1">
      <c r="R507" s="10"/>
    </row>
    <row r="508" spans="18:18" ht="15" customHeight="1">
      <c r="R508" s="10"/>
    </row>
    <row r="509" spans="18:18" ht="15" customHeight="1">
      <c r="R509" s="10"/>
    </row>
    <row r="510" spans="18:18" ht="15" customHeight="1">
      <c r="R510" s="10"/>
    </row>
    <row r="511" spans="18:18" ht="15" customHeight="1">
      <c r="R511" s="10"/>
    </row>
    <row r="512" spans="18:18" ht="15" customHeight="1">
      <c r="R512" s="10"/>
    </row>
    <row r="513" spans="18:18" ht="15" customHeight="1">
      <c r="R513" s="10"/>
    </row>
    <row r="514" spans="18:18" ht="15" customHeight="1">
      <c r="R514" s="10"/>
    </row>
    <row r="515" spans="18:18" ht="15" customHeight="1">
      <c r="R515" s="10"/>
    </row>
    <row r="516" spans="18:18" ht="15" customHeight="1">
      <c r="R516" s="10"/>
    </row>
    <row r="517" spans="18:18" ht="15" customHeight="1">
      <c r="R517" s="10"/>
    </row>
    <row r="518" spans="18:18" ht="15" customHeight="1">
      <c r="R518" s="10"/>
    </row>
    <row r="519" spans="18:18" ht="15" customHeight="1">
      <c r="R519" s="10"/>
    </row>
    <row r="520" spans="18:18" ht="15" customHeight="1">
      <c r="R520" s="10"/>
    </row>
    <row r="521" spans="18:18" ht="15" customHeight="1">
      <c r="R521" s="10"/>
    </row>
    <row r="522" spans="18:18" ht="15" customHeight="1">
      <c r="R522" s="10"/>
    </row>
    <row r="523" spans="18:18" ht="15" customHeight="1">
      <c r="R523" s="10"/>
    </row>
    <row r="524" spans="18:18" ht="15" customHeight="1">
      <c r="R524" s="10"/>
    </row>
    <row r="525" spans="18:18" ht="15" customHeight="1">
      <c r="R525" s="10"/>
    </row>
    <row r="526" spans="18:18" ht="15" customHeight="1">
      <c r="R526" s="10"/>
    </row>
    <row r="527" spans="18:18" ht="15" customHeight="1">
      <c r="R527" s="10"/>
    </row>
    <row r="528" spans="18:18" ht="15" customHeight="1">
      <c r="R528" s="10"/>
    </row>
    <row r="529" spans="18:18" ht="15" customHeight="1">
      <c r="R529" s="10"/>
    </row>
    <row r="530" spans="18:18" ht="15" customHeight="1">
      <c r="R530" s="10"/>
    </row>
    <row r="531" spans="18:18" ht="15" customHeight="1">
      <c r="R531" s="10"/>
    </row>
    <row r="532" spans="18:18" ht="15" customHeight="1">
      <c r="R532" s="10"/>
    </row>
    <row r="533" spans="18:18" ht="15" customHeight="1">
      <c r="R533" s="10"/>
    </row>
    <row r="534" spans="18:18" ht="15" customHeight="1">
      <c r="R534" s="10"/>
    </row>
    <row r="535" spans="18:18" ht="15" customHeight="1">
      <c r="R535" s="10"/>
    </row>
    <row r="536" spans="18:18" ht="15" customHeight="1">
      <c r="R536" s="10"/>
    </row>
    <row r="537" spans="18:18" ht="15" customHeight="1">
      <c r="R537" s="10"/>
    </row>
    <row r="538" spans="18:18" ht="15" customHeight="1">
      <c r="R538" s="10"/>
    </row>
    <row r="539" spans="18:18" ht="15" customHeight="1">
      <c r="R539" s="10"/>
    </row>
    <row r="540" spans="18:18" ht="15" customHeight="1">
      <c r="R540" s="10"/>
    </row>
    <row r="541" spans="18:18" ht="15" customHeight="1">
      <c r="R541" s="10"/>
    </row>
    <row r="542" spans="18:18" ht="15" customHeight="1">
      <c r="R542" s="10"/>
    </row>
    <row r="543" spans="18:18" ht="15" customHeight="1">
      <c r="R543" s="10"/>
    </row>
    <row r="544" spans="18:18" ht="15" customHeight="1">
      <c r="R544" s="10"/>
    </row>
    <row r="545" spans="18:18" ht="15" customHeight="1">
      <c r="R545" s="10"/>
    </row>
    <row r="546" spans="18:18" ht="15" customHeight="1">
      <c r="R546" s="10"/>
    </row>
    <row r="547" spans="18:18" ht="15" customHeight="1">
      <c r="R547" s="10"/>
    </row>
    <row r="548" spans="18:18" ht="15" customHeight="1">
      <c r="R548" s="10"/>
    </row>
    <row r="549" spans="18:18" ht="15" customHeight="1">
      <c r="R549" s="10"/>
    </row>
    <row r="550" spans="18:18" ht="15" customHeight="1">
      <c r="R550" s="10"/>
    </row>
    <row r="551" spans="18:18" ht="15" customHeight="1">
      <c r="R551" s="10"/>
    </row>
    <row r="552" spans="18:18" ht="15" customHeight="1">
      <c r="R552" s="10"/>
    </row>
    <row r="553" spans="18:18" ht="15" customHeight="1">
      <c r="R553" s="10"/>
    </row>
    <row r="554" spans="18:18" ht="15" customHeight="1">
      <c r="R554" s="10"/>
    </row>
    <row r="555" spans="18:18" ht="15" customHeight="1">
      <c r="R555" s="10"/>
    </row>
    <row r="556" spans="18:18" ht="15" customHeight="1">
      <c r="R556" s="10"/>
    </row>
    <row r="557" spans="18:18" ht="15" customHeight="1">
      <c r="R557" s="10"/>
    </row>
    <row r="558" spans="18:18" ht="15" customHeight="1">
      <c r="R558" s="10"/>
    </row>
    <row r="559" spans="18:18" ht="15" customHeight="1">
      <c r="R559" s="10"/>
    </row>
    <row r="560" spans="18:18" ht="15" customHeight="1">
      <c r="R560" s="10"/>
    </row>
    <row r="561" spans="18:18" ht="15" customHeight="1">
      <c r="R561" s="10"/>
    </row>
    <row r="562" spans="18:18" ht="15" customHeight="1">
      <c r="R562" s="10"/>
    </row>
    <row r="563" spans="18:18" ht="15" customHeight="1">
      <c r="R563" s="10"/>
    </row>
    <row r="564" spans="18:18" ht="15" customHeight="1">
      <c r="R564" s="10"/>
    </row>
    <row r="565" spans="18:18" ht="15" customHeight="1">
      <c r="R565" s="10"/>
    </row>
    <row r="566" spans="18:18" ht="15" customHeight="1">
      <c r="R566" s="10"/>
    </row>
    <row r="567" spans="18:18" ht="15" customHeight="1">
      <c r="R567" s="10"/>
    </row>
    <row r="568" spans="18:18" ht="15" customHeight="1">
      <c r="R568" s="10"/>
    </row>
    <row r="569" spans="18:18" ht="15" customHeight="1">
      <c r="R569" s="10"/>
    </row>
    <row r="570" spans="18:18" ht="15" customHeight="1">
      <c r="R570" s="10"/>
    </row>
    <row r="571" spans="18:18" ht="15" customHeight="1">
      <c r="R571" s="10"/>
    </row>
    <row r="572" spans="18:18" ht="15" customHeight="1">
      <c r="R572" s="10"/>
    </row>
    <row r="573" spans="18:18" ht="15" customHeight="1">
      <c r="R573" s="10"/>
    </row>
    <row r="574" spans="18:18" ht="15" customHeight="1">
      <c r="R574" s="10"/>
    </row>
    <row r="575" spans="18:18" ht="15" customHeight="1">
      <c r="R575" s="10"/>
    </row>
    <row r="576" spans="18:18" ht="15" customHeight="1">
      <c r="R576" s="10"/>
    </row>
    <row r="577" spans="18:18" ht="15" customHeight="1">
      <c r="R577" s="10"/>
    </row>
    <row r="578" spans="18:18" ht="15" customHeight="1">
      <c r="R578" s="10"/>
    </row>
  </sheetData>
  <autoFilter ref="A3:AG53"/>
  <mergeCells count="733">
    <mergeCell ref="AG47:AG50"/>
    <mergeCell ref="V47:V50"/>
    <mergeCell ref="U32:U34"/>
    <mergeCell ref="T32:T34"/>
    <mergeCell ref="U41:U43"/>
    <mergeCell ref="L44:L46"/>
    <mergeCell ref="Y41:Y43"/>
    <mergeCell ref="Y44:Y46"/>
    <mergeCell ref="AF41:AF43"/>
    <mergeCell ref="U35:U37"/>
    <mergeCell ref="AC38:AC40"/>
    <mergeCell ref="X35:X37"/>
    <mergeCell ref="W44:W46"/>
    <mergeCell ref="X44:X46"/>
    <mergeCell ref="Y38:Y40"/>
    <mergeCell ref="P44:P46"/>
    <mergeCell ref="N35:N37"/>
    <mergeCell ref="O35:O37"/>
    <mergeCell ref="Q35:Q37"/>
    <mergeCell ref="R35:R37"/>
    <mergeCell ref="S35:S37"/>
    <mergeCell ref="P32:P34"/>
    <mergeCell ref="N32:N34"/>
    <mergeCell ref="P35:P37"/>
    <mergeCell ref="AG26:AG28"/>
    <mergeCell ref="W41:W43"/>
    <mergeCell ref="X41:X43"/>
    <mergeCell ref="L41:L43"/>
    <mergeCell ref="T41:T43"/>
    <mergeCell ref="N41:N43"/>
    <mergeCell ref="W38:W40"/>
    <mergeCell ref="AF66:AF68"/>
    <mergeCell ref="T75:T77"/>
    <mergeCell ref="V38:V40"/>
    <mergeCell ref="T35:T37"/>
    <mergeCell ref="U44:U46"/>
    <mergeCell ref="AC41:AC43"/>
    <mergeCell ref="AD72:AD74"/>
    <mergeCell ref="AD69:AD71"/>
    <mergeCell ref="Y69:Y71"/>
    <mergeCell ref="AF72:AF74"/>
    <mergeCell ref="AF75:AF77"/>
    <mergeCell ref="AF69:AF71"/>
    <mergeCell ref="U69:U70"/>
    <mergeCell ref="W72:W74"/>
    <mergeCell ref="AC75:AC77"/>
    <mergeCell ref="Y75:Y77"/>
    <mergeCell ref="V69:V70"/>
    <mergeCell ref="A29:A31"/>
    <mergeCell ref="B29:B31"/>
    <mergeCell ref="D29:D31"/>
    <mergeCell ref="F29:F31"/>
    <mergeCell ref="G29:G31"/>
    <mergeCell ref="E29:E31"/>
    <mergeCell ref="G32:G34"/>
    <mergeCell ref="A91:C91"/>
    <mergeCell ref="AE69:AE71"/>
    <mergeCell ref="AE72:AE74"/>
    <mergeCell ref="AE75:AE77"/>
    <mergeCell ref="AE78:AE80"/>
    <mergeCell ref="AE81:AE83"/>
    <mergeCell ref="AE84:AE86"/>
    <mergeCell ref="I75:I77"/>
    <mergeCell ref="I32:I34"/>
    <mergeCell ref="X84:X86"/>
    <mergeCell ref="Y78:Y80"/>
    <mergeCell ref="AD75:AD77"/>
    <mergeCell ref="AD78:AD80"/>
    <mergeCell ref="AC69:AC71"/>
    <mergeCell ref="V72:V74"/>
    <mergeCell ref="X72:X74"/>
    <mergeCell ref="W69:W70"/>
    <mergeCell ref="V84:V86"/>
    <mergeCell ref="X78:X80"/>
    <mergeCell ref="T84:T86"/>
    <mergeCell ref="X81:X83"/>
    <mergeCell ref="T81:T83"/>
    <mergeCell ref="W81:W83"/>
    <mergeCell ref="AC84:AC86"/>
    <mergeCell ref="Y84:Y86"/>
    <mergeCell ref="U84:U86"/>
    <mergeCell ref="W84:W86"/>
    <mergeCell ref="U81:U83"/>
    <mergeCell ref="V81:V83"/>
    <mergeCell ref="X75:X77"/>
    <mergeCell ref="U75:U77"/>
    <mergeCell ref="W75:W77"/>
    <mergeCell ref="W78:W80"/>
    <mergeCell ref="L69:L70"/>
    <mergeCell ref="T69:T70"/>
    <mergeCell ref="L72:L74"/>
    <mergeCell ref="K72:K74"/>
    <mergeCell ref="V75:V77"/>
    <mergeCell ref="U72:U74"/>
    <mergeCell ref="K78:K80"/>
    <mergeCell ref="L75:L77"/>
    <mergeCell ref="T72:T74"/>
    <mergeCell ref="X69:X70"/>
    <mergeCell ref="K75:K77"/>
    <mergeCell ref="U78:U80"/>
    <mergeCell ref="T78:T80"/>
    <mergeCell ref="V78:V80"/>
    <mergeCell ref="I69:I71"/>
    <mergeCell ref="K69:K70"/>
    <mergeCell ref="J72:J74"/>
    <mergeCell ref="L60:L62"/>
    <mergeCell ref="N72:N74"/>
    <mergeCell ref="Q69:Q70"/>
    <mergeCell ref="O66:O68"/>
    <mergeCell ref="L63:L65"/>
    <mergeCell ref="I72:I74"/>
    <mergeCell ref="N66:N68"/>
    <mergeCell ref="AF38:AF40"/>
    <mergeCell ref="AE38:AE40"/>
    <mergeCell ref="AF35:AF37"/>
    <mergeCell ref="AD38:AD40"/>
    <mergeCell ref="X32:X34"/>
    <mergeCell ref="X29:X31"/>
    <mergeCell ref="T54:T56"/>
    <mergeCell ref="K54:K56"/>
    <mergeCell ref="T51:T53"/>
    <mergeCell ref="K44:K46"/>
    <mergeCell ref="Q51:Q53"/>
    <mergeCell ref="R51:R53"/>
    <mergeCell ref="P38:P40"/>
    <mergeCell ref="P41:P43"/>
    <mergeCell ref="V41:V43"/>
    <mergeCell ref="U38:U40"/>
    <mergeCell ref="L54:L56"/>
    <mergeCell ref="S38:S40"/>
    <mergeCell ref="R38:R40"/>
    <mergeCell ref="Q38:Q40"/>
    <mergeCell ref="O38:O40"/>
    <mergeCell ref="M38:M40"/>
    <mergeCell ref="Z49:Z50"/>
    <mergeCell ref="AA49:AA50"/>
    <mergeCell ref="AF32:AF34"/>
    <mergeCell ref="Y32:Y34"/>
    <mergeCell ref="AD32:AD34"/>
    <mergeCell ref="AF26:AF28"/>
    <mergeCell ref="AD26:AD28"/>
    <mergeCell ref="AF11:AF13"/>
    <mergeCell ref="AE11:AE13"/>
    <mergeCell ref="AE17:AE19"/>
    <mergeCell ref="AF14:AF16"/>
    <mergeCell ref="AE14:AE16"/>
    <mergeCell ref="AF17:AF19"/>
    <mergeCell ref="Y26:Y28"/>
    <mergeCell ref="Y29:Y31"/>
    <mergeCell ref="AC29:AC31"/>
    <mergeCell ref="AC23:AC25"/>
    <mergeCell ref="AF23:AF25"/>
    <mergeCell ref="AF29:AF31"/>
    <mergeCell ref="AE29:AE31"/>
    <mergeCell ref="AE32:AE34"/>
    <mergeCell ref="A2:G2"/>
    <mergeCell ref="H2:L2"/>
    <mergeCell ref="T2:X2"/>
    <mergeCell ref="Y2:AC2"/>
    <mergeCell ref="G4:G6"/>
    <mergeCell ref="A4:A7"/>
    <mergeCell ref="J4:J7"/>
    <mergeCell ref="V4:V7"/>
    <mergeCell ref="E4:E6"/>
    <mergeCell ref="B4:B7"/>
    <mergeCell ref="W4:W7"/>
    <mergeCell ref="U4:U7"/>
    <mergeCell ref="D4:D7"/>
    <mergeCell ref="I4:I7"/>
    <mergeCell ref="F4:F7"/>
    <mergeCell ref="T4:T7"/>
    <mergeCell ref="K4:K6"/>
    <mergeCell ref="L4:L7"/>
    <mergeCell ref="AG4:AG7"/>
    <mergeCell ref="X4:X7"/>
    <mergeCell ref="AD4:AD7"/>
    <mergeCell ref="Y4:Y7"/>
    <mergeCell ref="AE4:AE7"/>
    <mergeCell ref="V11:V13"/>
    <mergeCell ref="P8:P10"/>
    <mergeCell ref="Q8:Q10"/>
    <mergeCell ref="P4:P7"/>
    <mergeCell ref="Q4:Q7"/>
    <mergeCell ref="R4:R7"/>
    <mergeCell ref="S4:S7"/>
    <mergeCell ref="AG8:AG10"/>
    <mergeCell ref="AG11:AG13"/>
    <mergeCell ref="AF8:AF10"/>
    <mergeCell ref="AC11:AC13"/>
    <mergeCell ref="AD11:AD13"/>
    <mergeCell ref="AE8:AE10"/>
    <mergeCell ref="AD8:AD10"/>
    <mergeCell ref="U11:U13"/>
    <mergeCell ref="R29:R31"/>
    <mergeCell ref="S29:S31"/>
    <mergeCell ref="T29:T31"/>
    <mergeCell ref="U29:U31"/>
    <mergeCell ref="V29:V31"/>
    <mergeCell ref="U8:U10"/>
    <mergeCell ref="AC8:AC10"/>
    <mergeCell ref="T8:T10"/>
    <mergeCell ref="W8:W10"/>
    <mergeCell ref="X8:X10"/>
    <mergeCell ref="V8:V10"/>
    <mergeCell ref="V14:V16"/>
    <mergeCell ref="X14:X16"/>
    <mergeCell ref="W11:W13"/>
    <mergeCell ref="AC26:AC28"/>
    <mergeCell ref="W29:W31"/>
    <mergeCell ref="W17:W19"/>
    <mergeCell ref="W23:W25"/>
    <mergeCell ref="W20:W22"/>
    <mergeCell ref="X23:X25"/>
    <mergeCell ref="W14:W16"/>
    <mergeCell ref="AD14:AD16"/>
    <mergeCell ref="A14:A16"/>
    <mergeCell ref="L11:L13"/>
    <mergeCell ref="K11:K13"/>
    <mergeCell ref="I11:I13"/>
    <mergeCell ref="F8:F10"/>
    <mergeCell ref="G11:G13"/>
    <mergeCell ref="F11:F13"/>
    <mergeCell ref="D11:D13"/>
    <mergeCell ref="O11:O13"/>
    <mergeCell ref="Q11:Q13"/>
    <mergeCell ref="R11:R13"/>
    <mergeCell ref="S11:S13"/>
    <mergeCell ref="I8:I10"/>
    <mergeCell ref="K8:K10"/>
    <mergeCell ref="J8:J10"/>
    <mergeCell ref="L8:L10"/>
    <mergeCell ref="Y11:Y13"/>
    <mergeCell ref="Y8:Y10"/>
    <mergeCell ref="M8:M10"/>
    <mergeCell ref="N8:N10"/>
    <mergeCell ref="O8:O10"/>
    <mergeCell ref="J11:J13"/>
    <mergeCell ref="X11:X13"/>
    <mergeCell ref="Y17:Y19"/>
    <mergeCell ref="K17:K19"/>
    <mergeCell ref="U14:U16"/>
    <mergeCell ref="Y14:Y16"/>
    <mergeCell ref="G14:G16"/>
    <mergeCell ref="V17:V19"/>
    <mergeCell ref="AC17:AC19"/>
    <mergeCell ref="U20:U22"/>
    <mergeCell ref="K20:K22"/>
    <mergeCell ref="V20:V22"/>
    <mergeCell ref="X20:X22"/>
    <mergeCell ref="AC14:AC16"/>
    <mergeCell ref="A17:A19"/>
    <mergeCell ref="K14:K16"/>
    <mergeCell ref="L14:L16"/>
    <mergeCell ref="A20:A22"/>
    <mergeCell ref="B20:B22"/>
    <mergeCell ref="D20:D22"/>
    <mergeCell ref="J17:J19"/>
    <mergeCell ref="F20:F22"/>
    <mergeCell ref="T20:T22"/>
    <mergeCell ref="G20:G22"/>
    <mergeCell ref="L20:L22"/>
    <mergeCell ref="L17:L19"/>
    <mergeCell ref="I20:I22"/>
    <mergeCell ref="O20:O22"/>
    <mergeCell ref="Q20:Q22"/>
    <mergeCell ref="I14:I16"/>
    <mergeCell ref="O17:O19"/>
    <mergeCell ref="Q17:Q19"/>
    <mergeCell ref="M14:M16"/>
    <mergeCell ref="N14:N16"/>
    <mergeCell ref="O14:O16"/>
    <mergeCell ref="Q14:Q16"/>
    <mergeCell ref="R14:R16"/>
    <mergeCell ref="B17:B19"/>
    <mergeCell ref="I17:I19"/>
    <mergeCell ref="D17:D19"/>
    <mergeCell ref="G17:G19"/>
    <mergeCell ref="F17:F19"/>
    <mergeCell ref="M29:M31"/>
    <mergeCell ref="N29:N31"/>
    <mergeCell ref="O29:O31"/>
    <mergeCell ref="P29:P31"/>
    <mergeCell ref="Q29:Q31"/>
    <mergeCell ref="M20:M22"/>
    <mergeCell ref="N20:N22"/>
    <mergeCell ref="P20:P22"/>
    <mergeCell ref="N26:N28"/>
    <mergeCell ref="P26:P28"/>
    <mergeCell ref="Q26:Q28"/>
    <mergeCell ref="I29:I31"/>
    <mergeCell ref="Y20:Y22"/>
    <mergeCell ref="I23:I25"/>
    <mergeCell ref="J23:J25"/>
    <mergeCell ref="Y23:Y25"/>
    <mergeCell ref="K23:K25"/>
    <mergeCell ref="T23:T25"/>
    <mergeCell ref="G26:G28"/>
    <mergeCell ref="W26:W28"/>
    <mergeCell ref="J26:J28"/>
    <mergeCell ref="L26:L28"/>
    <mergeCell ref="K26:K28"/>
    <mergeCell ref="X26:X28"/>
    <mergeCell ref="S26:S28"/>
    <mergeCell ref="R26:R28"/>
    <mergeCell ref="A23:A25"/>
    <mergeCell ref="B23:B25"/>
    <mergeCell ref="D23:D25"/>
    <mergeCell ref="F23:F25"/>
    <mergeCell ref="A26:A28"/>
    <mergeCell ref="I26:I28"/>
    <mergeCell ref="A38:A40"/>
    <mergeCell ref="B35:B37"/>
    <mergeCell ref="D38:D40"/>
    <mergeCell ref="B38:B40"/>
    <mergeCell ref="D35:D37"/>
    <mergeCell ref="A35:A37"/>
    <mergeCell ref="A32:A34"/>
    <mergeCell ref="F35:F37"/>
    <mergeCell ref="B32:B34"/>
    <mergeCell ref="D32:D34"/>
    <mergeCell ref="E38:E40"/>
    <mergeCell ref="E35:E37"/>
    <mergeCell ref="E23:E25"/>
    <mergeCell ref="F26:F28"/>
    <mergeCell ref="G23:G25"/>
    <mergeCell ref="B26:B28"/>
    <mergeCell ref="D26:D28"/>
    <mergeCell ref="E26:E28"/>
    <mergeCell ref="L32:L34"/>
    <mergeCell ref="F32:F34"/>
    <mergeCell ref="G35:G37"/>
    <mergeCell ref="K35:K37"/>
    <mergeCell ref="F44:F46"/>
    <mergeCell ref="G44:G46"/>
    <mergeCell ref="I44:I46"/>
    <mergeCell ref="K32:K34"/>
    <mergeCell ref="F38:F40"/>
    <mergeCell ref="G38:G40"/>
    <mergeCell ref="G41:G43"/>
    <mergeCell ref="I41:I43"/>
    <mergeCell ref="K41:K43"/>
    <mergeCell ref="E44:E46"/>
    <mergeCell ref="J41:J43"/>
    <mergeCell ref="J44:J46"/>
    <mergeCell ref="E41:E43"/>
    <mergeCell ref="A44:A46"/>
    <mergeCell ref="B44:B46"/>
    <mergeCell ref="A41:A43"/>
    <mergeCell ref="B41:B43"/>
    <mergeCell ref="C48:C49"/>
    <mergeCell ref="D44:D46"/>
    <mergeCell ref="D41:D43"/>
    <mergeCell ref="F41:F43"/>
    <mergeCell ref="A51:A53"/>
    <mergeCell ref="I51:I53"/>
    <mergeCell ref="J54:J56"/>
    <mergeCell ref="I54:I56"/>
    <mergeCell ref="J51:J53"/>
    <mergeCell ref="A47:A50"/>
    <mergeCell ref="B47:B50"/>
    <mergeCell ref="D47:D50"/>
    <mergeCell ref="H49:H50"/>
    <mergeCell ref="J47:J50"/>
    <mergeCell ref="A54:A56"/>
    <mergeCell ref="B51:B53"/>
    <mergeCell ref="Y60:Y62"/>
    <mergeCell ref="Y57:Y59"/>
    <mergeCell ref="B60:B62"/>
    <mergeCell ref="X60:X62"/>
    <mergeCell ref="U60:U62"/>
    <mergeCell ref="X54:X56"/>
    <mergeCell ref="W57:W59"/>
    <mergeCell ref="J57:J59"/>
    <mergeCell ref="G57:G59"/>
    <mergeCell ref="G60:G62"/>
    <mergeCell ref="W60:W62"/>
    <mergeCell ref="P54:P56"/>
    <mergeCell ref="V60:V62"/>
    <mergeCell ref="T60:T62"/>
    <mergeCell ref="I60:I62"/>
    <mergeCell ref="U57:U59"/>
    <mergeCell ref="B54:B56"/>
    <mergeCell ref="V54:V56"/>
    <mergeCell ref="W54:W56"/>
    <mergeCell ref="U54:U56"/>
    <mergeCell ref="V57:V59"/>
    <mergeCell ref="T57:T59"/>
    <mergeCell ref="X57:X59"/>
    <mergeCell ref="D57:D59"/>
    <mergeCell ref="D60:D62"/>
    <mergeCell ref="E57:E59"/>
    <mergeCell ref="F60:F62"/>
    <mergeCell ref="K63:K65"/>
    <mergeCell ref="F57:F59"/>
    <mergeCell ref="W47:W50"/>
    <mergeCell ref="P51:P53"/>
    <mergeCell ref="D51:D53"/>
    <mergeCell ref="E47:E50"/>
    <mergeCell ref="G51:G53"/>
    <mergeCell ref="M60:M62"/>
    <mergeCell ref="P60:P62"/>
    <mergeCell ref="O60:O62"/>
    <mergeCell ref="N60:N62"/>
    <mergeCell ref="V51:V53"/>
    <mergeCell ref="S51:S53"/>
    <mergeCell ref="T63:T65"/>
    <mergeCell ref="U63:U65"/>
    <mergeCell ref="L47:L50"/>
    <mergeCell ref="N57:N59"/>
    <mergeCell ref="N47:N50"/>
    <mergeCell ref="N44:N46"/>
    <mergeCell ref="A120:D120"/>
    <mergeCell ref="J60:J62"/>
    <mergeCell ref="L57:L59"/>
    <mergeCell ref="K57:K59"/>
    <mergeCell ref="I57:I59"/>
    <mergeCell ref="J63:J65"/>
    <mergeCell ref="K60:K62"/>
    <mergeCell ref="J75:J77"/>
    <mergeCell ref="A57:A59"/>
    <mergeCell ref="B57:B59"/>
    <mergeCell ref="A60:A62"/>
    <mergeCell ref="B66:B68"/>
    <mergeCell ref="I63:I65"/>
    <mergeCell ref="J69:J70"/>
    <mergeCell ref="D66:D68"/>
    <mergeCell ref="A72:A74"/>
    <mergeCell ref="A63:A65"/>
    <mergeCell ref="B63:B65"/>
    <mergeCell ref="G72:G74"/>
    <mergeCell ref="E72:E74"/>
    <mergeCell ref="E63:E65"/>
    <mergeCell ref="Y54:Y56"/>
    <mergeCell ref="AC51:AC53"/>
    <mergeCell ref="I35:I37"/>
    <mergeCell ref="AE35:AE37"/>
    <mergeCell ref="AC44:AC46"/>
    <mergeCell ref="AD41:AD43"/>
    <mergeCell ref="W35:W37"/>
    <mergeCell ref="V35:V37"/>
    <mergeCell ref="W51:W53"/>
    <mergeCell ref="K47:K50"/>
    <mergeCell ref="I38:I40"/>
    <mergeCell ref="O51:O53"/>
    <mergeCell ref="M51:M53"/>
    <mergeCell ref="N51:N53"/>
    <mergeCell ref="N54:N56"/>
    <mergeCell ref="X51:X53"/>
    <mergeCell ref="J35:J37"/>
    <mergeCell ref="L35:L37"/>
    <mergeCell ref="Y35:Y37"/>
    <mergeCell ref="AB49:AB50"/>
    <mergeCell ref="N38:N40"/>
    <mergeCell ref="M35:M37"/>
    <mergeCell ref="K29:K31"/>
    <mergeCell ref="L29:L31"/>
    <mergeCell ref="L23:L25"/>
    <mergeCell ref="J14:J16"/>
    <mergeCell ref="J20:J22"/>
    <mergeCell ref="AD35:AD37"/>
    <mergeCell ref="AC35:AC37"/>
    <mergeCell ref="AE26:AE28"/>
    <mergeCell ref="J32:J34"/>
    <mergeCell ref="V32:V34"/>
    <mergeCell ref="U23:U25"/>
    <mergeCell ref="V23:V25"/>
    <mergeCell ref="U17:U19"/>
    <mergeCell ref="T17:T19"/>
    <mergeCell ref="P17:P19"/>
    <mergeCell ref="J29:J31"/>
    <mergeCell ref="R17:R19"/>
    <mergeCell ref="S17:S19"/>
    <mergeCell ref="X17:X19"/>
    <mergeCell ref="M23:M25"/>
    <mergeCell ref="N23:N25"/>
    <mergeCell ref="S14:S16"/>
    <mergeCell ref="M17:M19"/>
    <mergeCell ref="N17:N19"/>
    <mergeCell ref="Y63:Y65"/>
    <mergeCell ref="D63:D65"/>
    <mergeCell ref="D54:D56"/>
    <mergeCell ref="F54:F56"/>
    <mergeCell ref="G54:G56"/>
    <mergeCell ref="E54:E56"/>
    <mergeCell ref="O23:O25"/>
    <mergeCell ref="Q23:Q25"/>
    <mergeCell ref="R23:R25"/>
    <mergeCell ref="S23:S25"/>
    <mergeCell ref="V26:V28"/>
    <mergeCell ref="T26:T28"/>
    <mergeCell ref="U26:U28"/>
    <mergeCell ref="W63:W65"/>
    <mergeCell ref="X63:X65"/>
    <mergeCell ref="V63:V65"/>
    <mergeCell ref="T38:T40"/>
    <mergeCell ref="L38:L40"/>
    <mergeCell ref="N63:N65"/>
    <mergeCell ref="J38:J40"/>
    <mergeCell ref="K38:K40"/>
    <mergeCell ref="Y47:Y50"/>
    <mergeCell ref="K51:K53"/>
    <mergeCell ref="L51:L53"/>
    <mergeCell ref="E66:E68"/>
    <mergeCell ref="G69:G71"/>
    <mergeCell ref="G63:G65"/>
    <mergeCell ref="A81:A83"/>
    <mergeCell ref="B81:B83"/>
    <mergeCell ref="D81:D83"/>
    <mergeCell ref="A69:A71"/>
    <mergeCell ref="B69:B71"/>
    <mergeCell ref="D69:D71"/>
    <mergeCell ref="A66:A68"/>
    <mergeCell ref="F69:F71"/>
    <mergeCell ref="B75:B77"/>
    <mergeCell ref="A75:A77"/>
    <mergeCell ref="E69:E71"/>
    <mergeCell ref="B72:B74"/>
    <mergeCell ref="E75:E77"/>
    <mergeCell ref="F75:F77"/>
    <mergeCell ref="F72:F74"/>
    <mergeCell ref="D72:D74"/>
    <mergeCell ref="D75:D77"/>
    <mergeCell ref="G75:G77"/>
    <mergeCell ref="F63:F65"/>
    <mergeCell ref="I81:I83"/>
    <mergeCell ref="L78:L80"/>
    <mergeCell ref="L81:L83"/>
    <mergeCell ref="A78:A80"/>
    <mergeCell ref="B78:B80"/>
    <mergeCell ref="J78:J80"/>
    <mergeCell ref="F81:F83"/>
    <mergeCell ref="J81:J83"/>
    <mergeCell ref="I78:I80"/>
    <mergeCell ref="D78:D80"/>
    <mergeCell ref="G78:G80"/>
    <mergeCell ref="F78:F80"/>
    <mergeCell ref="E78:E80"/>
    <mergeCell ref="E81:E83"/>
    <mergeCell ref="G81:G83"/>
    <mergeCell ref="K81:K83"/>
    <mergeCell ref="A84:A86"/>
    <mergeCell ref="B84:B86"/>
    <mergeCell ref="D84:D86"/>
    <mergeCell ref="K84:K86"/>
    <mergeCell ref="L84:L86"/>
    <mergeCell ref="F84:F86"/>
    <mergeCell ref="G84:G86"/>
    <mergeCell ref="I84:I86"/>
    <mergeCell ref="E84:E86"/>
    <mergeCell ref="J84:J86"/>
    <mergeCell ref="R20:R22"/>
    <mergeCell ref="S20:S22"/>
    <mergeCell ref="AF60:AF62"/>
    <mergeCell ref="AE47:AE50"/>
    <mergeCell ref="AF51:AF53"/>
    <mergeCell ref="AE57:AE59"/>
    <mergeCell ref="AF4:AF7"/>
    <mergeCell ref="AC4:AC7"/>
    <mergeCell ref="AF44:AF46"/>
    <mergeCell ref="AE44:AE46"/>
    <mergeCell ref="AE54:AE56"/>
    <mergeCell ref="AC60:AC62"/>
    <mergeCell ref="U47:U50"/>
    <mergeCell ref="T44:T46"/>
    <mergeCell ref="X47:X50"/>
    <mergeCell ref="T47:T50"/>
    <mergeCell ref="U51:U53"/>
    <mergeCell ref="AD57:AD59"/>
    <mergeCell ref="V44:V46"/>
    <mergeCell ref="AF54:AF56"/>
    <mergeCell ref="AF47:AF50"/>
    <mergeCell ref="AE51:AE53"/>
    <mergeCell ref="AF57:AF59"/>
    <mergeCell ref="Y51:Y53"/>
    <mergeCell ref="Y72:Y74"/>
    <mergeCell ref="AE41:AE43"/>
    <mergeCell ref="AD29:AD31"/>
    <mergeCell ref="AC72:AC74"/>
    <mergeCell ref="AA6:AA7"/>
    <mergeCell ref="E32:E34"/>
    <mergeCell ref="E51:E53"/>
    <mergeCell ref="I66:I68"/>
    <mergeCell ref="E60:E62"/>
    <mergeCell ref="F66:F68"/>
    <mergeCell ref="G66:G68"/>
    <mergeCell ref="I47:I50"/>
    <mergeCell ref="F51:F53"/>
    <mergeCell ref="F47:F50"/>
    <mergeCell ref="G47:G50"/>
    <mergeCell ref="AD44:AD46"/>
    <mergeCell ref="W32:W34"/>
    <mergeCell ref="AD51:AD53"/>
    <mergeCell ref="AD47:AD50"/>
    <mergeCell ref="AD54:AD56"/>
    <mergeCell ref="AC47:AC50"/>
    <mergeCell ref="X38:X40"/>
    <mergeCell ref="AC66:AC68"/>
    <mergeCell ref="Y66:Y68"/>
    <mergeCell ref="AF63:AF65"/>
    <mergeCell ref="AC63:AC65"/>
    <mergeCell ref="AE63:AE65"/>
    <mergeCell ref="AC57:AC59"/>
    <mergeCell ref="AD63:AD65"/>
    <mergeCell ref="AD60:AD62"/>
    <mergeCell ref="AG17:AG19"/>
    <mergeCell ref="AG20:AG22"/>
    <mergeCell ref="AG23:AG25"/>
    <mergeCell ref="AG60:AG62"/>
    <mergeCell ref="AG54:AG56"/>
    <mergeCell ref="AG57:AG59"/>
    <mergeCell ref="AG51:AG53"/>
    <mergeCell ref="AG44:AG46"/>
    <mergeCell ref="AC54:AC56"/>
    <mergeCell ref="AE60:AE62"/>
    <mergeCell ref="AD17:AD19"/>
    <mergeCell ref="AD20:AD22"/>
    <mergeCell ref="AC20:AC22"/>
    <mergeCell ref="AD23:AD25"/>
    <mergeCell ref="AE23:AE25"/>
    <mergeCell ref="AE20:AE22"/>
    <mergeCell ref="AF20:AF22"/>
    <mergeCell ref="AC32:AC34"/>
    <mergeCell ref="AE66:AE68"/>
    <mergeCell ref="AD66:AD68"/>
    <mergeCell ref="D87:D90"/>
    <mergeCell ref="C89:C90"/>
    <mergeCell ref="B87:B90"/>
    <mergeCell ref="A87:A90"/>
    <mergeCell ref="E87:E90"/>
    <mergeCell ref="F87:F90"/>
    <mergeCell ref="G87:G90"/>
    <mergeCell ref="I87:I90"/>
    <mergeCell ref="J87:J90"/>
    <mergeCell ref="K87:K90"/>
    <mergeCell ref="L87:L90"/>
    <mergeCell ref="W89:W90"/>
    <mergeCell ref="V87:V90"/>
    <mergeCell ref="U87:U90"/>
    <mergeCell ref="O88:O90"/>
    <mergeCell ref="P87:P90"/>
    <mergeCell ref="N78:N80"/>
    <mergeCell ref="N87:N90"/>
    <mergeCell ref="M87:M90"/>
    <mergeCell ref="Q88:Q90"/>
    <mergeCell ref="O75:O77"/>
    <mergeCell ref="R87:R90"/>
    <mergeCell ref="AG69:AG71"/>
    <mergeCell ref="AG75:AG77"/>
    <mergeCell ref="AG78:AG80"/>
    <mergeCell ref="AG84:AG86"/>
    <mergeCell ref="AG72:AG74"/>
    <mergeCell ref="P23:P25"/>
    <mergeCell ref="AG29:AG31"/>
    <mergeCell ref="AG32:AG34"/>
    <mergeCell ref="AG35:AG37"/>
    <mergeCell ref="AG38:AG40"/>
    <mergeCell ref="AG63:AG65"/>
    <mergeCell ref="AG66:AG68"/>
    <mergeCell ref="AG41:AG43"/>
    <mergeCell ref="P47:P50"/>
    <mergeCell ref="P84:P86"/>
    <mergeCell ref="P72:P74"/>
    <mergeCell ref="P75:P77"/>
    <mergeCell ref="P78:P80"/>
    <mergeCell ref="P81:P83"/>
    <mergeCell ref="P63:P65"/>
    <mergeCell ref="Q60:Q62"/>
    <mergeCell ref="R60:R62"/>
    <mergeCell ref="S60:S62"/>
    <mergeCell ref="P57:P59"/>
    <mergeCell ref="AG14:AG16"/>
    <mergeCell ref="R8:R10"/>
    <mergeCell ref="S8:S10"/>
    <mergeCell ref="AF2:AG2"/>
    <mergeCell ref="A1:AG1"/>
    <mergeCell ref="P11:P13"/>
    <mergeCell ref="P14:P16"/>
    <mergeCell ref="M2:S2"/>
    <mergeCell ref="N4:N7"/>
    <mergeCell ref="O4:O7"/>
    <mergeCell ref="M4:M7"/>
    <mergeCell ref="M11:M13"/>
    <mergeCell ref="N11:N13"/>
    <mergeCell ref="T11:T13"/>
    <mergeCell ref="T14:T16"/>
    <mergeCell ref="B14:B16"/>
    <mergeCell ref="D14:D16"/>
    <mergeCell ref="A8:A10"/>
    <mergeCell ref="B8:B10"/>
    <mergeCell ref="D8:D10"/>
    <mergeCell ref="A11:A13"/>
    <mergeCell ref="B11:B13"/>
    <mergeCell ref="F14:F16"/>
    <mergeCell ref="G8:G10"/>
    <mergeCell ref="AG87:AG90"/>
    <mergeCell ref="AF87:AF90"/>
    <mergeCell ref="Y87:Y90"/>
    <mergeCell ref="AC87:AC90"/>
    <mergeCell ref="AE87:AE90"/>
    <mergeCell ref="AD87:AD90"/>
    <mergeCell ref="AF78:AF80"/>
    <mergeCell ref="AC78:AC80"/>
    <mergeCell ref="AG81:AG83"/>
    <mergeCell ref="AF84:AF86"/>
    <mergeCell ref="AC81:AC83"/>
    <mergeCell ref="Y81:Y83"/>
    <mergeCell ref="AF81:AF83"/>
    <mergeCell ref="AD81:AD83"/>
    <mergeCell ref="AD84:AD86"/>
    <mergeCell ref="S88:S90"/>
    <mergeCell ref="N81:N83"/>
    <mergeCell ref="M84:M86"/>
    <mergeCell ref="N84:N86"/>
    <mergeCell ref="O84:O86"/>
    <mergeCell ref="R84:R86"/>
    <mergeCell ref="Q84:Q86"/>
    <mergeCell ref="O81:O83"/>
    <mergeCell ref="S66:S68"/>
    <mergeCell ref="M66:M68"/>
    <mergeCell ref="M78:M80"/>
    <mergeCell ref="O78:O80"/>
    <mergeCell ref="Q78:Q80"/>
    <mergeCell ref="R78:R80"/>
    <mergeCell ref="S78:S80"/>
    <mergeCell ref="N75:N77"/>
    <mergeCell ref="M75:M77"/>
    <mergeCell ref="P66:P68"/>
    <mergeCell ref="Q66:Q68"/>
    <mergeCell ref="R66:R68"/>
    <mergeCell ref="N69:N71"/>
    <mergeCell ref="M69:M71"/>
    <mergeCell ref="O69:O71"/>
    <mergeCell ref="P69:P71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 verticalDpi="1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workbookViewId="0">
      <selection activeCell="R4" sqref="R4:R14"/>
    </sheetView>
  </sheetViews>
  <sheetFormatPr defaultRowHeight="39.950000000000003" customHeight="1"/>
  <cols>
    <col min="1" max="1" width="3.85546875" style="1" customWidth="1"/>
    <col min="2" max="2" width="5" style="1" customWidth="1"/>
    <col min="3" max="3" width="24.28515625" style="1" customWidth="1"/>
    <col min="4" max="4" width="36.28515625" style="1" customWidth="1"/>
    <col min="5" max="5" width="9.140625" style="1"/>
    <col min="6" max="6" width="11.7109375" style="1" customWidth="1"/>
    <col min="7" max="7" width="4.7109375" style="1" customWidth="1"/>
    <col min="8" max="8" width="3" style="1" customWidth="1"/>
    <col min="9" max="9" width="11.42578125" style="1" customWidth="1"/>
    <col min="10" max="10" width="12.42578125" style="1" customWidth="1"/>
    <col min="11" max="11" width="9.5703125" style="1" customWidth="1"/>
    <col min="12" max="12" width="15.140625" style="1" bestFit="1" customWidth="1"/>
    <col min="13" max="14" width="9.140625" style="1"/>
    <col min="15" max="15" width="9.85546875" style="1" customWidth="1"/>
    <col min="16" max="16" width="9.140625" style="1"/>
    <col min="17" max="17" width="11.42578125" style="1" customWidth="1"/>
    <col min="18" max="18" width="14.28515625" style="1" customWidth="1"/>
    <col min="19" max="19" width="13.140625" style="1" customWidth="1"/>
    <col min="20" max="21" width="9.140625" style="1"/>
    <col min="22" max="22" width="13" style="1" customWidth="1"/>
    <col min="23" max="23" width="14.42578125" style="1" customWidth="1"/>
    <col min="24" max="25" width="9.140625" style="1"/>
    <col min="26" max="26" width="11.28515625" style="1" bestFit="1" customWidth="1"/>
    <col min="27" max="27" width="16.7109375" style="1" customWidth="1"/>
    <col min="28" max="16384" width="9.140625" style="1"/>
  </cols>
  <sheetData>
    <row r="1" spans="1:27" ht="39.950000000000003" customHeight="1">
      <c r="A1" s="368" t="s">
        <v>33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</row>
    <row r="2" spans="1:27" ht="12.75">
      <c r="A2" s="204" t="s">
        <v>30</v>
      </c>
      <c r="B2" s="204"/>
      <c r="C2" s="204"/>
      <c r="D2" s="204"/>
      <c r="E2" s="204"/>
      <c r="F2" s="204"/>
      <c r="G2" s="324" t="s">
        <v>22</v>
      </c>
      <c r="H2" s="324"/>
      <c r="I2" s="324"/>
      <c r="J2" s="324"/>
      <c r="K2" s="324"/>
      <c r="L2" s="325" t="s">
        <v>10</v>
      </c>
      <c r="M2" s="325"/>
      <c r="N2" s="325"/>
      <c r="O2" s="325"/>
      <c r="P2" s="325"/>
      <c r="Q2" s="325"/>
      <c r="R2" s="325"/>
      <c r="S2" s="325" t="s">
        <v>0</v>
      </c>
      <c r="T2" s="325"/>
      <c r="U2" s="325"/>
      <c r="V2" s="325"/>
      <c r="W2" s="325"/>
      <c r="X2" s="24"/>
      <c r="Y2" s="24"/>
      <c r="Z2" s="24" t="s">
        <v>1</v>
      </c>
      <c r="AA2" s="18" t="s">
        <v>19</v>
      </c>
    </row>
    <row r="3" spans="1:27" ht="36.75" customHeight="1">
      <c r="A3" s="2" t="s">
        <v>21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11</v>
      </c>
      <c r="H3" s="2" t="s">
        <v>7</v>
      </c>
      <c r="I3" s="2" t="s">
        <v>25</v>
      </c>
      <c r="J3" s="2" t="s">
        <v>6</v>
      </c>
      <c r="K3" s="2" t="s">
        <v>26</v>
      </c>
      <c r="L3" s="2" t="s">
        <v>12</v>
      </c>
      <c r="M3" s="2" t="s">
        <v>13</v>
      </c>
      <c r="N3" s="2" t="s">
        <v>14</v>
      </c>
      <c r="O3" s="2" t="s">
        <v>9</v>
      </c>
      <c r="P3" s="2" t="s">
        <v>13</v>
      </c>
      <c r="Q3" s="3" t="s">
        <v>262</v>
      </c>
      <c r="R3" s="2" t="s">
        <v>28</v>
      </c>
      <c r="S3" s="2" t="s">
        <v>15</v>
      </c>
      <c r="T3" s="2" t="s">
        <v>16</v>
      </c>
      <c r="U3" s="2" t="s">
        <v>20</v>
      </c>
      <c r="V3" s="2" t="s">
        <v>17</v>
      </c>
      <c r="W3" s="2" t="s">
        <v>8</v>
      </c>
      <c r="X3" s="2" t="s">
        <v>23</v>
      </c>
      <c r="Y3" s="2" t="s">
        <v>24</v>
      </c>
      <c r="Z3" s="2" t="s">
        <v>18</v>
      </c>
      <c r="AA3" s="2" t="s">
        <v>27</v>
      </c>
    </row>
    <row r="4" spans="1:27" s="73" customFormat="1" ht="23.25" customHeight="1">
      <c r="A4" s="221"/>
      <c r="B4" s="244"/>
      <c r="C4" s="28"/>
      <c r="D4" s="166"/>
      <c r="E4" s="172"/>
      <c r="F4" s="232"/>
      <c r="G4" s="286"/>
      <c r="H4" s="358"/>
      <c r="I4" s="358"/>
      <c r="J4" s="232"/>
      <c r="K4" s="173"/>
      <c r="L4" s="229"/>
      <c r="M4" s="172"/>
      <c r="N4" s="169"/>
      <c r="O4" s="182"/>
      <c r="P4" s="185"/>
      <c r="Q4" s="237"/>
      <c r="R4" s="169"/>
      <c r="S4" s="169"/>
      <c r="T4" s="29"/>
      <c r="U4" s="44"/>
      <c r="V4" s="44"/>
      <c r="W4" s="172"/>
      <c r="X4" s="237"/>
      <c r="Y4" s="224"/>
      <c r="Z4" s="373"/>
      <c r="AA4" s="193"/>
    </row>
    <row r="5" spans="1:27" s="73" customFormat="1" ht="1.5" hidden="1" customHeight="1">
      <c r="A5" s="222"/>
      <c r="B5" s="245"/>
      <c r="C5" s="28"/>
      <c r="D5" s="167"/>
      <c r="E5" s="161"/>
      <c r="F5" s="233"/>
      <c r="G5" s="287"/>
      <c r="H5" s="359"/>
      <c r="I5" s="359"/>
      <c r="J5" s="233"/>
      <c r="K5" s="174"/>
      <c r="L5" s="227"/>
      <c r="M5" s="161"/>
      <c r="N5" s="170"/>
      <c r="O5" s="183"/>
      <c r="P5" s="186"/>
      <c r="Q5" s="238"/>
      <c r="R5" s="170"/>
      <c r="S5" s="170"/>
      <c r="T5" s="36"/>
      <c r="U5" s="44"/>
      <c r="V5" s="44"/>
      <c r="W5" s="161"/>
      <c r="X5" s="238"/>
      <c r="Y5" s="225"/>
      <c r="Z5" s="374"/>
      <c r="AA5" s="194"/>
    </row>
    <row r="6" spans="1:27" s="73" customFormat="1" ht="39" customHeight="1">
      <c r="A6" s="222"/>
      <c r="B6" s="245"/>
      <c r="C6" s="288"/>
      <c r="D6" s="167"/>
      <c r="E6" s="161"/>
      <c r="F6" s="233"/>
      <c r="G6" s="56"/>
      <c r="H6" s="359"/>
      <c r="I6" s="359"/>
      <c r="J6" s="233"/>
      <c r="K6" s="174"/>
      <c r="L6" s="227"/>
      <c r="M6" s="161"/>
      <c r="N6" s="170"/>
      <c r="O6" s="183"/>
      <c r="P6" s="186"/>
      <c r="Q6" s="238"/>
      <c r="R6" s="170"/>
      <c r="S6" s="170"/>
      <c r="T6" s="29"/>
      <c r="U6" s="44"/>
      <c r="V6" s="44"/>
      <c r="W6" s="161"/>
      <c r="X6" s="238"/>
      <c r="Y6" s="225"/>
      <c r="Z6" s="374"/>
      <c r="AA6" s="194"/>
    </row>
    <row r="7" spans="1:27" s="73" customFormat="1" ht="28.5" hidden="1" customHeight="1">
      <c r="A7" s="222"/>
      <c r="B7" s="245"/>
      <c r="C7" s="364"/>
      <c r="D7" s="167"/>
      <c r="E7" s="161"/>
      <c r="F7" s="233"/>
      <c r="G7" s="57"/>
      <c r="H7" s="359"/>
      <c r="I7" s="359"/>
      <c r="J7" s="233"/>
      <c r="K7" s="174"/>
      <c r="L7" s="227"/>
      <c r="M7" s="161"/>
      <c r="N7" s="170"/>
      <c r="O7" s="183"/>
      <c r="P7" s="186"/>
      <c r="Q7" s="238"/>
      <c r="R7" s="170"/>
      <c r="S7" s="170"/>
      <c r="T7" s="39"/>
      <c r="U7" s="28"/>
      <c r="V7" s="32"/>
      <c r="W7" s="161"/>
      <c r="X7" s="238"/>
      <c r="Y7" s="225"/>
      <c r="Z7" s="374"/>
      <c r="AA7" s="194"/>
    </row>
    <row r="8" spans="1:27" s="73" customFormat="1" ht="12.75" hidden="1" customHeight="1">
      <c r="A8" s="222"/>
      <c r="B8" s="245"/>
      <c r="C8" s="364"/>
      <c r="D8" s="167"/>
      <c r="E8" s="161"/>
      <c r="F8" s="233"/>
      <c r="G8" s="57"/>
      <c r="H8" s="359"/>
      <c r="I8" s="359"/>
      <c r="J8" s="233"/>
      <c r="K8" s="174"/>
      <c r="L8" s="227"/>
      <c r="M8" s="161"/>
      <c r="N8" s="170"/>
      <c r="O8" s="183"/>
      <c r="P8" s="186"/>
      <c r="Q8" s="238"/>
      <c r="R8" s="170"/>
      <c r="S8" s="170"/>
      <c r="T8" s="43"/>
      <c r="U8" s="28"/>
      <c r="V8" s="32"/>
      <c r="W8" s="161"/>
      <c r="X8" s="239"/>
      <c r="Y8" s="226"/>
      <c r="Z8" s="374"/>
      <c r="AA8" s="194"/>
    </row>
    <row r="9" spans="1:27" s="73" customFormat="1" ht="0.75" hidden="1" customHeight="1">
      <c r="A9" s="222"/>
      <c r="B9" s="245"/>
      <c r="C9" s="364"/>
      <c r="D9" s="167"/>
      <c r="E9" s="161"/>
      <c r="F9" s="233"/>
      <c r="G9" s="57"/>
      <c r="H9" s="359"/>
      <c r="I9" s="359"/>
      <c r="J9" s="233"/>
      <c r="K9" s="174"/>
      <c r="L9" s="227"/>
      <c r="M9" s="161"/>
      <c r="N9" s="170"/>
      <c r="O9" s="183"/>
      <c r="P9" s="186"/>
      <c r="Q9" s="238"/>
      <c r="R9" s="170"/>
      <c r="S9" s="170"/>
      <c r="T9" s="44"/>
      <c r="U9" s="44"/>
      <c r="V9" s="44"/>
      <c r="W9" s="161"/>
      <c r="X9" s="38"/>
      <c r="Y9" s="33"/>
      <c r="Z9" s="374"/>
      <c r="AA9" s="194"/>
    </row>
    <row r="10" spans="1:27" s="73" customFormat="1" ht="12.75" hidden="1" customHeight="1">
      <c r="A10" s="222"/>
      <c r="B10" s="245"/>
      <c r="C10" s="364"/>
      <c r="D10" s="167"/>
      <c r="E10" s="161"/>
      <c r="F10" s="233"/>
      <c r="G10" s="57"/>
      <c r="H10" s="359"/>
      <c r="I10" s="359"/>
      <c r="J10" s="233"/>
      <c r="K10" s="174"/>
      <c r="L10" s="227"/>
      <c r="M10" s="161"/>
      <c r="N10" s="170"/>
      <c r="O10" s="183"/>
      <c r="P10" s="186"/>
      <c r="Q10" s="238"/>
      <c r="R10" s="170"/>
      <c r="S10" s="170"/>
      <c r="T10" s="43"/>
      <c r="U10" s="28"/>
      <c r="V10" s="32"/>
      <c r="W10" s="161"/>
      <c r="X10" s="38"/>
      <c r="Y10" s="33"/>
      <c r="Z10" s="374"/>
      <c r="AA10" s="194"/>
    </row>
    <row r="11" spans="1:27" s="73" customFormat="1" ht="12.75" hidden="1" customHeight="1">
      <c r="A11" s="222"/>
      <c r="B11" s="245"/>
      <c r="C11" s="364"/>
      <c r="D11" s="167"/>
      <c r="E11" s="161"/>
      <c r="F11" s="233"/>
      <c r="G11" s="57"/>
      <c r="H11" s="359"/>
      <c r="I11" s="359"/>
      <c r="J11" s="233"/>
      <c r="K11" s="174"/>
      <c r="L11" s="227"/>
      <c r="M11" s="161"/>
      <c r="N11" s="170"/>
      <c r="O11" s="183"/>
      <c r="P11" s="186"/>
      <c r="Q11" s="238"/>
      <c r="R11" s="170"/>
      <c r="S11" s="170"/>
      <c r="T11" s="43"/>
      <c r="U11" s="28"/>
      <c r="V11" s="32"/>
      <c r="W11" s="161"/>
      <c r="X11" s="38"/>
      <c r="Y11" s="33"/>
      <c r="Z11" s="374"/>
      <c r="AA11" s="194"/>
    </row>
    <row r="12" spans="1:27" s="73" customFormat="1" ht="12.75" hidden="1" customHeight="1">
      <c r="A12" s="222"/>
      <c r="B12" s="245"/>
      <c r="C12" s="364"/>
      <c r="D12" s="167"/>
      <c r="E12" s="161"/>
      <c r="F12" s="233"/>
      <c r="G12" s="57"/>
      <c r="H12" s="359"/>
      <c r="I12" s="359"/>
      <c r="J12" s="233"/>
      <c r="K12" s="174"/>
      <c r="L12" s="227"/>
      <c r="M12" s="161"/>
      <c r="N12" s="170"/>
      <c r="O12" s="183"/>
      <c r="P12" s="186"/>
      <c r="Q12" s="238"/>
      <c r="R12" s="170"/>
      <c r="S12" s="170"/>
      <c r="T12" s="43"/>
      <c r="U12" s="28"/>
      <c r="V12" s="32"/>
      <c r="W12" s="161"/>
      <c r="X12" s="38"/>
      <c r="Y12" s="33"/>
      <c r="Z12" s="374"/>
      <c r="AA12" s="194"/>
    </row>
    <row r="13" spans="1:27" s="73" customFormat="1" ht="10.5" hidden="1" customHeight="1">
      <c r="A13" s="222"/>
      <c r="B13" s="245"/>
      <c r="C13" s="289"/>
      <c r="D13" s="167"/>
      <c r="E13" s="161"/>
      <c r="F13" s="233"/>
      <c r="G13" s="58"/>
      <c r="H13" s="359"/>
      <c r="I13" s="359"/>
      <c r="J13" s="233"/>
      <c r="K13" s="174"/>
      <c r="L13" s="227"/>
      <c r="M13" s="161"/>
      <c r="N13" s="170"/>
      <c r="O13" s="183"/>
      <c r="P13" s="186"/>
      <c r="Q13" s="238"/>
      <c r="R13" s="170"/>
      <c r="S13" s="170"/>
      <c r="T13" s="43"/>
      <c r="U13" s="28"/>
      <c r="V13" s="32"/>
      <c r="W13" s="161"/>
      <c r="X13" s="38"/>
      <c r="Y13" s="33"/>
      <c r="Z13" s="374"/>
      <c r="AA13" s="194"/>
    </row>
    <row r="14" spans="1:27" s="73" customFormat="1" ht="38.25" customHeight="1">
      <c r="A14" s="223"/>
      <c r="B14" s="246"/>
      <c r="C14" s="28"/>
      <c r="D14" s="168"/>
      <c r="E14" s="162"/>
      <c r="F14" s="234"/>
      <c r="G14" s="34"/>
      <c r="H14" s="360"/>
      <c r="I14" s="360"/>
      <c r="J14" s="234"/>
      <c r="K14" s="175"/>
      <c r="L14" s="228"/>
      <c r="M14" s="162"/>
      <c r="N14" s="171"/>
      <c r="O14" s="184"/>
      <c r="P14" s="187"/>
      <c r="Q14" s="239"/>
      <c r="R14" s="171"/>
      <c r="S14" s="171"/>
      <c r="T14" s="37"/>
      <c r="U14" s="28"/>
      <c r="V14" s="32"/>
      <c r="W14" s="162"/>
      <c r="X14" s="38"/>
      <c r="Y14" s="33"/>
      <c r="Z14" s="375"/>
      <c r="AA14" s="195"/>
    </row>
    <row r="15" spans="1:27" s="73" customFormat="1" ht="24" customHeight="1">
      <c r="A15" s="243"/>
      <c r="B15" s="275"/>
      <c r="C15" s="28"/>
      <c r="D15" s="365"/>
      <c r="E15" s="230"/>
      <c r="F15" s="224"/>
      <c r="G15" s="34"/>
      <c r="H15" s="297"/>
      <c r="I15" s="176"/>
      <c r="J15" s="232"/>
      <c r="K15" s="173"/>
      <c r="L15" s="229"/>
      <c r="M15" s="230"/>
      <c r="N15" s="266"/>
      <c r="O15" s="182"/>
      <c r="P15" s="266"/>
      <c r="Q15" s="213"/>
      <c r="R15" s="213"/>
      <c r="S15" s="266"/>
      <c r="T15" s="29"/>
      <c r="U15" s="44"/>
      <c r="V15" s="44"/>
      <c r="W15" s="237"/>
      <c r="X15" s="224"/>
      <c r="Y15" s="224"/>
      <c r="Z15" s="231"/>
      <c r="AA15" s="189"/>
    </row>
    <row r="16" spans="1:27" s="73" customFormat="1" ht="39.950000000000003" customHeight="1">
      <c r="A16" s="243"/>
      <c r="B16" s="275"/>
      <c r="C16" s="61"/>
      <c r="D16" s="366"/>
      <c r="E16" s="230"/>
      <c r="F16" s="225"/>
      <c r="G16" s="34"/>
      <c r="H16" s="297"/>
      <c r="I16" s="177"/>
      <c r="J16" s="233"/>
      <c r="K16" s="174"/>
      <c r="L16" s="227"/>
      <c r="M16" s="230"/>
      <c r="N16" s="213"/>
      <c r="O16" s="183"/>
      <c r="P16" s="266"/>
      <c r="Q16" s="213"/>
      <c r="R16" s="213"/>
      <c r="S16" s="266"/>
      <c r="T16" s="28"/>
      <c r="U16" s="32"/>
      <c r="V16" s="44"/>
      <c r="W16" s="238"/>
      <c r="X16" s="225"/>
      <c r="Y16" s="225"/>
      <c r="Z16" s="231"/>
      <c r="AA16" s="190"/>
    </row>
    <row r="17" spans="1:27" s="73" customFormat="1" ht="27.75" customHeight="1">
      <c r="A17" s="243"/>
      <c r="B17" s="275"/>
      <c r="C17" s="28"/>
      <c r="D17" s="367"/>
      <c r="E17" s="230"/>
      <c r="F17" s="226"/>
      <c r="G17" s="34"/>
      <c r="H17" s="297"/>
      <c r="I17" s="178"/>
      <c r="J17" s="234"/>
      <c r="K17" s="175"/>
      <c r="L17" s="228"/>
      <c r="M17" s="230"/>
      <c r="N17" s="213"/>
      <c r="O17" s="184"/>
      <c r="P17" s="266"/>
      <c r="Q17" s="213"/>
      <c r="R17" s="213"/>
      <c r="S17" s="266"/>
      <c r="T17" s="28"/>
      <c r="U17" s="32"/>
      <c r="V17" s="44"/>
      <c r="W17" s="239"/>
      <c r="X17" s="226"/>
      <c r="Y17" s="226"/>
      <c r="Z17" s="231"/>
      <c r="AA17" s="191"/>
    </row>
    <row r="18" spans="1:27" s="72" customFormat="1" ht="33.75" customHeight="1">
      <c r="A18" s="369"/>
      <c r="B18" s="275"/>
      <c r="C18" s="28"/>
      <c r="D18" s="247"/>
      <c r="E18" s="230"/>
      <c r="F18" s="232"/>
      <c r="G18" s="25"/>
      <c r="H18" s="370"/>
      <c r="I18" s="176"/>
      <c r="J18" s="232"/>
      <c r="K18" s="173"/>
      <c r="L18" s="284"/>
      <c r="M18" s="230"/>
      <c r="N18" s="182"/>
      <c r="O18" s="266"/>
      <c r="P18" s="266"/>
      <c r="Q18" s="288"/>
      <c r="R18" s="391"/>
      <c r="S18" s="266"/>
      <c r="T18" s="29"/>
      <c r="U18" s="44"/>
      <c r="V18" s="44"/>
      <c r="W18" s="237"/>
      <c r="X18" s="388"/>
      <c r="Y18" s="388"/>
      <c r="Z18" s="231"/>
      <c r="AA18" s="189"/>
    </row>
    <row r="19" spans="1:27" s="72" customFormat="1" ht="33.75" customHeight="1">
      <c r="A19" s="369"/>
      <c r="B19" s="275"/>
      <c r="C19" s="61"/>
      <c r="D19" s="248"/>
      <c r="E19" s="230"/>
      <c r="F19" s="233"/>
      <c r="G19" s="25"/>
      <c r="H19" s="383"/>
      <c r="I19" s="177"/>
      <c r="J19" s="233"/>
      <c r="K19" s="174"/>
      <c r="L19" s="284"/>
      <c r="M19" s="230"/>
      <c r="N19" s="183"/>
      <c r="O19" s="266"/>
      <c r="P19" s="266"/>
      <c r="Q19" s="364"/>
      <c r="R19" s="391"/>
      <c r="S19" s="266"/>
      <c r="T19" s="4"/>
      <c r="U19" s="5"/>
      <c r="V19" s="12"/>
      <c r="W19" s="238"/>
      <c r="X19" s="389"/>
      <c r="Y19" s="389"/>
      <c r="Z19" s="231"/>
      <c r="AA19" s="190"/>
    </row>
    <row r="20" spans="1:27" s="72" customFormat="1" ht="47.25" customHeight="1">
      <c r="A20" s="369"/>
      <c r="B20" s="275"/>
      <c r="C20" s="28"/>
      <c r="D20" s="249"/>
      <c r="E20" s="230"/>
      <c r="F20" s="234"/>
      <c r="G20" s="25"/>
      <c r="H20" s="384"/>
      <c r="I20" s="178"/>
      <c r="J20" s="234"/>
      <c r="K20" s="175"/>
      <c r="L20" s="284"/>
      <c r="M20" s="230"/>
      <c r="N20" s="184"/>
      <c r="O20" s="266"/>
      <c r="P20" s="266"/>
      <c r="Q20" s="289"/>
      <c r="R20" s="391"/>
      <c r="S20" s="266"/>
      <c r="T20" s="4"/>
      <c r="U20" s="5"/>
      <c r="V20" s="12"/>
      <c r="W20" s="239"/>
      <c r="X20" s="390"/>
      <c r="Y20" s="390"/>
      <c r="Z20" s="231"/>
      <c r="AA20" s="191"/>
    </row>
    <row r="21" spans="1:27" s="72" customFormat="1" ht="33" customHeight="1">
      <c r="A21" s="221"/>
      <c r="B21" s="244"/>
      <c r="C21" s="28"/>
      <c r="D21" s="166"/>
      <c r="E21" s="172"/>
      <c r="F21" s="224"/>
      <c r="G21" s="25"/>
      <c r="H21" s="370"/>
      <c r="I21" s="88"/>
      <c r="J21" s="97"/>
      <c r="K21" s="89"/>
      <c r="L21" s="88"/>
      <c r="M21" s="89"/>
      <c r="N21" s="95"/>
      <c r="O21" s="95"/>
      <c r="P21" s="99"/>
      <c r="Q21" s="288"/>
      <c r="R21" s="229"/>
      <c r="S21" s="169"/>
      <c r="T21" s="46"/>
      <c r="U21" s="44"/>
      <c r="V21" s="44"/>
      <c r="W21" s="237"/>
      <c r="X21" s="11"/>
      <c r="Y21" s="11"/>
      <c r="Z21" s="376"/>
      <c r="AA21" s="189"/>
    </row>
    <row r="22" spans="1:27" s="72" customFormat="1" ht="33" customHeight="1">
      <c r="A22" s="222"/>
      <c r="B22" s="245"/>
      <c r="C22" s="61"/>
      <c r="D22" s="167"/>
      <c r="E22" s="161"/>
      <c r="F22" s="225"/>
      <c r="G22" s="34"/>
      <c r="H22" s="371"/>
      <c r="I22" s="88"/>
      <c r="J22" s="90"/>
      <c r="K22" s="89"/>
      <c r="L22" s="75"/>
      <c r="M22" s="75"/>
      <c r="N22" s="95"/>
      <c r="O22" s="75"/>
      <c r="P22" s="75"/>
      <c r="Q22" s="364"/>
      <c r="R22" s="227"/>
      <c r="S22" s="170"/>
      <c r="T22" s="29"/>
      <c r="U22" s="44"/>
      <c r="V22" s="44"/>
      <c r="W22" s="238"/>
      <c r="X22" s="11"/>
      <c r="Y22" s="11"/>
      <c r="Z22" s="377"/>
      <c r="AA22" s="190"/>
    </row>
    <row r="23" spans="1:27" s="72" customFormat="1" ht="35.25" customHeight="1">
      <c r="A23" s="222"/>
      <c r="B23" s="245"/>
      <c r="C23" s="176"/>
      <c r="D23" s="167"/>
      <c r="E23" s="161"/>
      <c r="F23" s="225"/>
      <c r="G23" s="28"/>
      <c r="H23" s="371"/>
      <c r="I23" s="229"/>
      <c r="J23" s="385"/>
      <c r="K23" s="173"/>
      <c r="L23" s="229"/>
      <c r="M23" s="229"/>
      <c r="N23" s="229"/>
      <c r="O23" s="229"/>
      <c r="P23" s="229"/>
      <c r="Q23" s="364"/>
      <c r="R23" s="227"/>
      <c r="S23" s="170"/>
      <c r="T23" s="29"/>
      <c r="U23" s="44"/>
      <c r="V23" s="44"/>
      <c r="W23" s="238"/>
      <c r="X23" s="11"/>
      <c r="Y23" s="11"/>
      <c r="Z23" s="377"/>
      <c r="AA23" s="190"/>
    </row>
    <row r="24" spans="1:27" s="72" customFormat="1" ht="36" customHeight="1">
      <c r="A24" s="223"/>
      <c r="B24" s="246"/>
      <c r="C24" s="178"/>
      <c r="D24" s="168"/>
      <c r="E24" s="162"/>
      <c r="F24" s="226"/>
      <c r="G24" s="34"/>
      <c r="H24" s="372"/>
      <c r="I24" s="228"/>
      <c r="J24" s="386"/>
      <c r="K24" s="175"/>
      <c r="L24" s="228"/>
      <c r="M24" s="228"/>
      <c r="N24" s="228"/>
      <c r="O24" s="228"/>
      <c r="P24" s="228"/>
      <c r="Q24" s="289"/>
      <c r="R24" s="228"/>
      <c r="S24" s="171"/>
      <c r="T24" s="29"/>
      <c r="U24" s="44"/>
      <c r="V24" s="44"/>
      <c r="W24" s="239"/>
      <c r="X24" s="11"/>
      <c r="Y24" s="11"/>
      <c r="Z24" s="378"/>
      <c r="AA24" s="96"/>
    </row>
    <row r="25" spans="1:27" s="72" customFormat="1" ht="27" customHeight="1">
      <c r="A25" s="221"/>
      <c r="B25" s="244"/>
      <c r="C25" s="28"/>
      <c r="D25" s="247"/>
      <c r="E25" s="172"/>
      <c r="F25" s="224"/>
      <c r="G25" s="34"/>
      <c r="H25" s="176"/>
      <c r="I25" s="358"/>
      <c r="J25" s="340"/>
      <c r="K25" s="173"/>
      <c r="L25" s="173"/>
      <c r="M25" s="173"/>
      <c r="N25" s="173"/>
      <c r="O25" s="173"/>
      <c r="P25" s="173"/>
      <c r="Q25" s="200"/>
      <c r="R25" s="382"/>
      <c r="S25" s="266"/>
      <c r="T25" s="29"/>
      <c r="U25" s="44"/>
      <c r="V25" s="44"/>
      <c r="W25" s="200"/>
      <c r="X25" s="11"/>
      <c r="Y25" s="11"/>
      <c r="Z25" s="387"/>
      <c r="AA25" s="189"/>
    </row>
    <row r="26" spans="1:27" s="72" customFormat="1" ht="28.5" customHeight="1">
      <c r="A26" s="222"/>
      <c r="B26" s="245"/>
      <c r="C26" s="29"/>
      <c r="D26" s="248"/>
      <c r="E26" s="161"/>
      <c r="F26" s="225"/>
      <c r="G26" s="34"/>
      <c r="H26" s="177"/>
      <c r="I26" s="359"/>
      <c r="J26" s="341"/>
      <c r="K26" s="174"/>
      <c r="L26" s="174"/>
      <c r="M26" s="174"/>
      <c r="N26" s="174"/>
      <c r="O26" s="174"/>
      <c r="P26" s="174"/>
      <c r="Q26" s="200"/>
      <c r="R26" s="382"/>
      <c r="S26" s="266"/>
      <c r="T26" s="4"/>
      <c r="U26" s="5"/>
      <c r="V26" s="5"/>
      <c r="W26" s="200"/>
      <c r="X26" s="11"/>
      <c r="Y26" s="11"/>
      <c r="Z26" s="387"/>
      <c r="AA26" s="190"/>
    </row>
    <row r="27" spans="1:27" s="72" customFormat="1" ht="33" customHeight="1">
      <c r="A27" s="223"/>
      <c r="B27" s="246"/>
      <c r="C27" s="28"/>
      <c r="D27" s="249"/>
      <c r="E27" s="162"/>
      <c r="F27" s="226"/>
      <c r="G27" s="34"/>
      <c r="H27" s="178"/>
      <c r="I27" s="360"/>
      <c r="J27" s="342"/>
      <c r="K27" s="175"/>
      <c r="L27" s="175"/>
      <c r="M27" s="175"/>
      <c r="N27" s="175"/>
      <c r="O27" s="175"/>
      <c r="P27" s="175"/>
      <c r="Q27" s="200"/>
      <c r="R27" s="382"/>
      <c r="S27" s="266"/>
      <c r="T27" s="4"/>
      <c r="U27" s="5"/>
      <c r="V27" s="5"/>
      <c r="W27" s="200"/>
      <c r="X27" s="11"/>
      <c r="Y27" s="11"/>
      <c r="Z27" s="387"/>
      <c r="AA27" s="191"/>
    </row>
    <row r="28" spans="1:27" s="72" customFormat="1" ht="45" customHeight="1">
      <c r="A28" s="361"/>
      <c r="B28" s="275"/>
      <c r="C28" s="28"/>
      <c r="D28" s="329"/>
      <c r="E28" s="230"/>
      <c r="F28" s="224"/>
      <c r="G28" s="25"/>
      <c r="H28" s="381"/>
      <c r="I28" s="42"/>
      <c r="J28" s="59"/>
      <c r="K28" s="32"/>
      <c r="L28" s="59"/>
      <c r="M28" s="59"/>
      <c r="N28" s="59"/>
      <c r="O28" s="16"/>
      <c r="P28" s="17"/>
      <c r="Q28" s="382"/>
      <c r="R28" s="382"/>
      <c r="S28" s="266"/>
      <c r="T28" s="29"/>
      <c r="U28" s="44"/>
      <c r="V28" s="44"/>
      <c r="W28" s="200"/>
      <c r="X28" s="11"/>
      <c r="Y28" s="11"/>
      <c r="Z28" s="387"/>
      <c r="AA28" s="189"/>
    </row>
    <row r="29" spans="1:27" s="72" customFormat="1" ht="39.950000000000003" customHeight="1">
      <c r="A29" s="362"/>
      <c r="B29" s="297"/>
      <c r="C29" s="29"/>
      <c r="D29" s="330"/>
      <c r="E29" s="230"/>
      <c r="F29" s="225"/>
      <c r="G29" s="25"/>
      <c r="H29" s="381"/>
      <c r="I29" s="15"/>
      <c r="J29" s="59"/>
      <c r="K29" s="59"/>
      <c r="L29" s="59"/>
      <c r="M29" s="59"/>
      <c r="N29" s="59"/>
      <c r="O29" s="16"/>
      <c r="P29" s="17"/>
      <c r="Q29" s="382"/>
      <c r="R29" s="382"/>
      <c r="S29" s="266"/>
      <c r="T29" s="4"/>
      <c r="U29" s="5"/>
      <c r="V29" s="5"/>
      <c r="W29" s="200"/>
      <c r="X29" s="11"/>
      <c r="Y29" s="11"/>
      <c r="Z29" s="387"/>
      <c r="AA29" s="190"/>
    </row>
    <row r="30" spans="1:27" s="72" customFormat="1" ht="44.25" customHeight="1">
      <c r="A30" s="363"/>
      <c r="B30" s="297"/>
      <c r="C30" s="28"/>
      <c r="D30" s="355"/>
      <c r="E30" s="230"/>
      <c r="F30" s="226"/>
      <c r="G30" s="25"/>
      <c r="H30" s="381"/>
      <c r="I30" s="15"/>
      <c r="J30" s="59"/>
      <c r="K30" s="59"/>
      <c r="L30" s="59"/>
      <c r="M30" s="59"/>
      <c r="N30" s="59"/>
      <c r="O30" s="16"/>
      <c r="P30" s="17"/>
      <c r="Q30" s="382"/>
      <c r="R30" s="382"/>
      <c r="S30" s="266"/>
      <c r="T30" s="4"/>
      <c r="U30" s="5"/>
      <c r="V30" s="5"/>
      <c r="W30" s="200"/>
      <c r="X30" s="11"/>
      <c r="Y30" s="11"/>
      <c r="Z30" s="387"/>
      <c r="AA30" s="191"/>
    </row>
    <row r="31" spans="1:27" s="73" customFormat="1" ht="33.75" customHeight="1">
      <c r="A31" s="243"/>
      <c r="B31" s="275"/>
      <c r="C31" s="28"/>
      <c r="D31" s="166"/>
      <c r="E31" s="230"/>
      <c r="F31" s="232"/>
      <c r="G31" s="34"/>
      <c r="H31" s="188"/>
      <c r="I31" s="28"/>
      <c r="J31" s="59"/>
      <c r="K31" s="32"/>
      <c r="L31" s="31"/>
      <c r="M31" s="31"/>
      <c r="N31" s="47"/>
      <c r="O31" s="47"/>
      <c r="P31" s="50"/>
      <c r="Q31" s="66"/>
      <c r="R31" s="66"/>
      <c r="S31" s="266"/>
      <c r="T31" s="28"/>
      <c r="U31" s="32"/>
      <c r="V31" s="32"/>
      <c r="W31" s="200"/>
      <c r="X31" s="46"/>
      <c r="Y31" s="46"/>
      <c r="Z31" s="231"/>
      <c r="AA31" s="189"/>
    </row>
    <row r="32" spans="1:27" s="73" customFormat="1" ht="28.5" customHeight="1">
      <c r="A32" s="243"/>
      <c r="B32" s="297"/>
      <c r="C32" s="61"/>
      <c r="D32" s="167"/>
      <c r="E32" s="230"/>
      <c r="F32" s="233"/>
      <c r="G32" s="34"/>
      <c r="H32" s="188"/>
      <c r="I32" s="45"/>
      <c r="J32" s="60"/>
      <c r="K32" s="31"/>
      <c r="L32" s="31"/>
      <c r="M32" s="31"/>
      <c r="N32" s="47"/>
      <c r="O32" s="47"/>
      <c r="P32" s="50"/>
      <c r="Q32" s="66"/>
      <c r="R32" s="66"/>
      <c r="S32" s="266"/>
      <c r="T32" s="28"/>
      <c r="U32" s="32"/>
      <c r="V32" s="32"/>
      <c r="W32" s="200"/>
      <c r="X32" s="46"/>
      <c r="Y32" s="46"/>
      <c r="Z32" s="231"/>
      <c r="AA32" s="190"/>
    </row>
    <row r="33" spans="1:27" s="73" customFormat="1" ht="51" customHeight="1">
      <c r="A33" s="243"/>
      <c r="B33" s="297"/>
      <c r="C33" s="28"/>
      <c r="D33" s="168"/>
      <c r="E33" s="230"/>
      <c r="F33" s="234"/>
      <c r="G33" s="34"/>
      <c r="H33" s="188"/>
      <c r="I33" s="45"/>
      <c r="J33" s="60"/>
      <c r="K33" s="31"/>
      <c r="L33" s="31"/>
      <c r="M33" s="31"/>
      <c r="N33" s="47"/>
      <c r="O33" s="47"/>
      <c r="P33" s="50"/>
      <c r="Q33" s="66"/>
      <c r="R33" s="66"/>
      <c r="S33" s="266"/>
      <c r="T33" s="28"/>
      <c r="U33" s="32"/>
      <c r="V33" s="32"/>
      <c r="W33" s="200"/>
      <c r="X33" s="46"/>
      <c r="Y33" s="46"/>
      <c r="Z33" s="231"/>
      <c r="AA33" s="191"/>
    </row>
    <row r="34" spans="1:27" ht="39.950000000000003" customHeight="1">
      <c r="A34" s="51"/>
      <c r="B34" s="52"/>
      <c r="C34" s="379" t="s">
        <v>31</v>
      </c>
      <c r="D34" s="380"/>
      <c r="E34" s="67"/>
      <c r="F34" s="53">
        <f>SUM(F4:F33)</f>
        <v>0</v>
      </c>
      <c r="G34" s="54"/>
      <c r="H34" s="62"/>
      <c r="I34" s="64"/>
      <c r="J34" s="53">
        <f>SUM(J4:J33)</f>
        <v>0</v>
      </c>
      <c r="K34" s="65"/>
      <c r="L34" s="65"/>
      <c r="M34" s="65"/>
      <c r="N34" s="64"/>
      <c r="O34" s="64"/>
      <c r="P34" s="63"/>
      <c r="Q34" s="68"/>
      <c r="R34" s="69"/>
      <c r="S34" s="63"/>
      <c r="T34" s="55"/>
      <c r="U34" s="65"/>
      <c r="V34" s="65"/>
      <c r="W34" s="64"/>
      <c r="X34" s="53"/>
      <c r="Y34" s="53"/>
      <c r="Z34" s="53">
        <f>SUM(Z4:Z33)</f>
        <v>0</v>
      </c>
      <c r="AA34" s="55"/>
    </row>
  </sheetData>
  <mergeCells count="137">
    <mergeCell ref="F15:F17"/>
    <mergeCell ref="J15:J17"/>
    <mergeCell ref="I23:I24"/>
    <mergeCell ref="J23:J24"/>
    <mergeCell ref="AA25:AA27"/>
    <mergeCell ref="AA18:AA20"/>
    <mergeCell ref="R15:R17"/>
    <mergeCell ref="AA31:AA33"/>
    <mergeCell ref="AA28:AA30"/>
    <mergeCell ref="AA21:AA23"/>
    <mergeCell ref="R25:R27"/>
    <mergeCell ref="Z25:Z27"/>
    <mergeCell ref="S25:S27"/>
    <mergeCell ref="W31:W33"/>
    <mergeCell ref="Z31:Z33"/>
    <mergeCell ref="Z28:Z30"/>
    <mergeCell ref="Y18:Y20"/>
    <mergeCell ref="AA15:AA17"/>
    <mergeCell ref="L25:L27"/>
    <mergeCell ref="M25:M27"/>
    <mergeCell ref="N25:N27"/>
    <mergeCell ref="Z15:Z17"/>
    <mergeCell ref="X15:X17"/>
    <mergeCell ref="X18:X20"/>
    <mergeCell ref="K15:K17"/>
    <mergeCell ref="M15:M17"/>
    <mergeCell ref="N23:N24"/>
    <mergeCell ref="L15:L17"/>
    <mergeCell ref="C34:D34"/>
    <mergeCell ref="W4:W14"/>
    <mergeCell ref="H28:H30"/>
    <mergeCell ref="Q28:Q30"/>
    <mergeCell ref="Q25:Q27"/>
    <mergeCell ref="S28:S30"/>
    <mergeCell ref="O25:O27"/>
    <mergeCell ref="P25:P27"/>
    <mergeCell ref="I25:I27"/>
    <mergeCell ref="K25:K27"/>
    <mergeCell ref="S31:S33"/>
    <mergeCell ref="H18:H20"/>
    <mergeCell ref="I18:I20"/>
    <mergeCell ref="F28:F30"/>
    <mergeCell ref="H31:H33"/>
    <mergeCell ref="J18:J20"/>
    <mergeCell ref="R28:R30"/>
    <mergeCell ref="W28:W30"/>
    <mergeCell ref="I15:I17"/>
    <mergeCell ref="H15:H17"/>
    <mergeCell ref="Z21:Z24"/>
    <mergeCell ref="P4:P14"/>
    <mergeCell ref="AA4:AA14"/>
    <mergeCell ref="Y15:Y17"/>
    <mergeCell ref="X4:X8"/>
    <mergeCell ref="Y4:Y8"/>
    <mergeCell ref="P18:P20"/>
    <mergeCell ref="Q18:Q20"/>
    <mergeCell ref="N18:N20"/>
    <mergeCell ref="O18:O20"/>
    <mergeCell ref="N15:N17"/>
    <mergeCell ref="Q15:Q17"/>
    <mergeCell ref="O15:O17"/>
    <mergeCell ref="P15:P17"/>
    <mergeCell ref="R18:R20"/>
    <mergeCell ref="Z18:Z20"/>
    <mergeCell ref="W15:W17"/>
    <mergeCell ref="W18:W20"/>
    <mergeCell ref="J25:J27"/>
    <mergeCell ref="E25:E27"/>
    <mergeCell ref="A31:A33"/>
    <mergeCell ref="B31:B33"/>
    <mergeCell ref="D31:D33"/>
    <mergeCell ref="E31:E33"/>
    <mergeCell ref="F31:F33"/>
    <mergeCell ref="A18:A20"/>
    <mergeCell ref="B28:B30"/>
    <mergeCell ref="D28:D30"/>
    <mergeCell ref="E28:E30"/>
    <mergeCell ref="D25:D27"/>
    <mergeCell ref="H25:H27"/>
    <mergeCell ref="F25:F27"/>
    <mergeCell ref="D18:D20"/>
    <mergeCell ref="H21:H24"/>
    <mergeCell ref="F21:F24"/>
    <mergeCell ref="F18:F20"/>
    <mergeCell ref="E18:E20"/>
    <mergeCell ref="K18:K20"/>
    <mergeCell ref="S15:S17"/>
    <mergeCell ref="S18:S20"/>
    <mergeCell ref="A1:AA1"/>
    <mergeCell ref="A2:F2"/>
    <mergeCell ref="G2:K2"/>
    <mergeCell ref="L2:R2"/>
    <mergeCell ref="S2:W2"/>
    <mergeCell ref="F4:F14"/>
    <mergeCell ref="J4:J14"/>
    <mergeCell ref="K4:K14"/>
    <mergeCell ref="C6:C13"/>
    <mergeCell ref="O4:O14"/>
    <mergeCell ref="Q4:Q14"/>
    <mergeCell ref="M4:M14"/>
    <mergeCell ref="H4:H14"/>
    <mergeCell ref="I4:I14"/>
    <mergeCell ref="L4:L14"/>
    <mergeCell ref="G4:G5"/>
    <mergeCell ref="R4:R14"/>
    <mergeCell ref="S4:S14"/>
    <mergeCell ref="Z4:Z14"/>
    <mergeCell ref="N4:N14"/>
    <mergeCell ref="A4:A14"/>
    <mergeCell ref="B15:B17"/>
    <mergeCell ref="E15:E17"/>
    <mergeCell ref="A15:A17"/>
    <mergeCell ref="D4:D14"/>
    <mergeCell ref="B18:B20"/>
    <mergeCell ref="B4:B14"/>
    <mergeCell ref="D15:D17"/>
    <mergeCell ref="E4:E14"/>
    <mergeCell ref="A28:A30"/>
    <mergeCell ref="K23:K24"/>
    <mergeCell ref="L18:L20"/>
    <mergeCell ref="A25:A27"/>
    <mergeCell ref="W21:W24"/>
    <mergeCell ref="O23:O24"/>
    <mergeCell ref="P23:P24"/>
    <mergeCell ref="Q21:Q24"/>
    <mergeCell ref="R21:R24"/>
    <mergeCell ref="S21:S24"/>
    <mergeCell ref="A21:A24"/>
    <mergeCell ref="B21:B24"/>
    <mergeCell ref="C23:C24"/>
    <mergeCell ref="D21:D24"/>
    <mergeCell ref="E21:E24"/>
    <mergeCell ref="B25:B27"/>
    <mergeCell ref="M23:M24"/>
    <mergeCell ref="W25:W27"/>
    <mergeCell ref="M18:M20"/>
    <mergeCell ref="L23:L24"/>
  </mergeCells>
  <phoneticPr fontId="2" type="noConversion"/>
  <pageMargins left="0.78740157499999996" right="0.78740157499999996" top="0.32" bottom="0.18" header="0.34" footer="0.49212598499999999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Termo de Fomento</vt:lpstr>
      <vt:lpstr>Termo de Colaboração</vt:lpstr>
    </vt:vector>
  </TitlesOfParts>
  <Company>SUDESB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cnunes</dc:creator>
  <cp:lastModifiedBy>marcus.carneiro</cp:lastModifiedBy>
  <cp:lastPrinted>2017-04-19T17:42:07Z</cp:lastPrinted>
  <dcterms:created xsi:type="dcterms:W3CDTF">2007-01-12T20:35:04Z</dcterms:created>
  <dcterms:modified xsi:type="dcterms:W3CDTF">2021-09-03T18:15:11Z</dcterms:modified>
</cp:coreProperties>
</file>