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2115" yWindow="2115" windowWidth="18000" windowHeight="5970"/>
  </bookViews>
  <sheets>
    <sheet name="Termo de Colaboração" sheetId="4" r:id="rId1"/>
  </sheets>
  <definedNames>
    <definedName name="_xlnm._FilterDatabase" localSheetId="0" hidden="1">'Termo de Colaboração'!$A$3:$AF$3</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 i="4"/>
  <c r="AB10" s="1"/>
  <c r="AD7" s="1"/>
  <c r="K4" l="1"/>
  <c r="Y4"/>
  <c r="AB4" s="1"/>
  <c r="AB5" s="1"/>
  <c r="AD4" s="1"/>
  <c r="K6"/>
  <c r="AE7"/>
  <c r="K9"/>
  <c r="K10"/>
  <c r="G12"/>
  <c r="AE12"/>
  <c r="K5" l="1"/>
  <c r="K12" s="1"/>
</calcChain>
</file>

<file path=xl/comments1.xml><?xml version="1.0" encoding="utf-8"?>
<comments xmlns="http://schemas.openxmlformats.org/spreadsheetml/2006/main">
  <authors>
    <author>ivanildes.souza</author>
    <author>ilka.jesus</author>
    <author>ilma.jesus</author>
    <author>CBJ</author>
  </authors>
  <commentList>
    <comment ref="A1" authorId="0">
      <text>
        <r>
          <rPr>
            <b/>
            <sz val="9"/>
            <color indexed="81"/>
            <rFont val="Tahoma"/>
            <family val="2"/>
          </rPr>
          <t>ivanildes.souza:</t>
        </r>
        <r>
          <rPr>
            <sz val="9"/>
            <color indexed="81"/>
            <rFont val="Tahoma"/>
            <family val="2"/>
          </rPr>
          <t xml:space="preserve">
</t>
        </r>
      </text>
    </comment>
    <comment ref="O3" authorId="1">
      <text>
        <r>
          <rPr>
            <b/>
            <sz val="9"/>
            <color indexed="81"/>
            <rFont val="Tahoma"/>
            <family val="2"/>
          </rPr>
          <t>ilka.jesus:</t>
        </r>
        <r>
          <rPr>
            <sz val="9"/>
            <color indexed="81"/>
            <rFont val="Tahoma"/>
            <family val="2"/>
          </rPr>
          <t xml:space="preserve">
</t>
        </r>
      </text>
    </comment>
    <comment ref="P3" authorId="1">
      <text>
        <r>
          <rPr>
            <b/>
            <sz val="9"/>
            <color indexed="81"/>
            <rFont val="Tahoma"/>
            <family val="2"/>
          </rPr>
          <t>ilka.jesus:</t>
        </r>
        <r>
          <rPr>
            <sz val="9"/>
            <color indexed="81"/>
            <rFont val="Tahoma"/>
            <family val="2"/>
          </rPr>
          <t xml:space="preserve">
Registrar a situação:
CUMPRIDO
CUMPRIDO PARCIALMENTE
NÃO CUMPRIDO
SUSPENSO EM VIRTUDE DA PANDEMIA.</t>
        </r>
      </text>
    </comment>
    <comment ref="Q3" authorId="1">
      <text>
        <r>
          <rPr>
            <b/>
            <sz val="9"/>
            <color indexed="81"/>
            <rFont val="Tahoma"/>
            <family val="2"/>
          </rPr>
          <t>ilka.jesus:</t>
        </r>
        <r>
          <rPr>
            <sz val="9"/>
            <color indexed="81"/>
            <rFont val="Tahoma"/>
            <family val="2"/>
          </rPr>
          <t xml:space="preserve">
registrar data de emissão dos relatórios e tipo s parcial/ final</t>
        </r>
      </text>
    </comment>
    <comment ref="R3" authorId="1">
      <text>
        <r>
          <rPr>
            <b/>
            <sz val="9"/>
            <color indexed="81"/>
            <rFont val="Tahoma"/>
            <family val="2"/>
          </rPr>
          <t>ilka.jesus:</t>
        </r>
        <r>
          <rPr>
            <sz val="9"/>
            <color indexed="81"/>
            <rFont val="Tahoma"/>
            <family val="2"/>
          </rPr>
          <t xml:space="preserve">
registrar data de envio e devolução do relatório homologado.
</t>
        </r>
      </text>
    </comment>
    <comment ref="S3" authorId="1">
      <text>
        <r>
          <rPr>
            <b/>
            <sz val="9"/>
            <color indexed="81"/>
            <rFont val="Tahoma"/>
            <family val="2"/>
          </rPr>
          <t>ilka.jesus:</t>
        </r>
        <r>
          <rPr>
            <sz val="9"/>
            <color indexed="81"/>
            <rFont val="Tahoma"/>
            <family val="2"/>
          </rPr>
          <t xml:space="preserve">
Emitir parecer  parcial/ final referente a prestação de contas</t>
        </r>
      </text>
    </comment>
    <comment ref="E4" authorId="0">
      <text>
        <r>
          <rPr>
            <b/>
            <sz val="9"/>
            <color indexed="81"/>
            <rFont val="Tahoma"/>
            <family val="2"/>
          </rPr>
          <t>ivanildes.souza:</t>
        </r>
        <r>
          <rPr>
            <sz val="9"/>
            <color indexed="81"/>
            <rFont val="Tahoma"/>
            <family val="2"/>
          </rPr>
          <t xml:space="preserve">
JUSTIFICATIVA DE INEXIGIBILIDADE Nº 025/2021.
Acerca do pleito junto a Federação Bahiana de Basketball - FBB, visando à formalização de parceria para a realização do evento “GESTÃO DE NÚCLEO ESPORTIVO DE BASE NA MODALIDADE DE BASQUETE 3X3".
I - a caracterização da situação fática e seu enquadramento nas hipóteses previstas nos arts. 30 e 31 da Lei Federal nº 13.019, de 31 de julho de 2014;
O evento justifica-se por se constituir uma importante ferramenta de inclusão social e oportunidade para a interação das famílias, troca de experiências e um marco na vida esportiva do atleta que dá um passo importante em direção a sua formação profissional e na carreira como atleta. A Federação Bahiana de Basketball expõe que uma das suas atribuições é de incentivar, defender, promover e fomentar em todo território estadual a prática da Ginástica de base e de alto rendimento e todos os seus demais níveis e a SUDESB - Superintendência dos Desportos do Estado da Bahia que tem como objetivo o fomento do desporto, recreação e lazer na Bahia, tendo como uma das suas ações o apoio técnico e financeiro ao esporte amador.
A Superintendência dos Desportos do Estado da Bahia formalizou com o Ministério da Cidadania, representado pela Secretaria Nacional de Alto Rendimento o Convênio nº 905358/2020, o qual tem como objeto a realização da Gestão de Núcleo Esportivo de Esporte de Base na modalidade Basquete 3x3, no estado da Bahia, com valor de repasse de R$511.638,20, (quinhentos e onze mil, seiscentos e oitenta e três reais e vinte centavos), que será destinado à aquisição de materiais, equipamentos esportivos e contratação de recursos humanos para implementação do núcleo referência na modalidade e atendimento de 30 atletas da base ao alto rendimento.
Considerando a natureza singular do objeto do convênio e necessidade do apoio técnico operacional, que requer quadro especializado, e que a Federação Bahiana de Basketball - FBB é a única organização da sociedade civil reconhecida pela Confederação Brasileira de Basketball, a SUDESB convidou a FBB para formalização de parceria através de termo de colaboração - através de ofício nº885/2021.
Diante do exposto e após tratativas realizadas entre as partes, a FBB apresentou o projeto técnico para viabilização da parceria, o qual foi analisado por esta Diretoria de Fomento, possibilitando a descrição dos principais pontos que são:
O objeto: Constitui-se objeto da proposta o apoio técnico operacional no Projeto Gestão de Núcleo Esportivo de Esporte de Base, na modalidade Basquete 3x 3, no estado da Bahia.
O objetivo geral: Realizar um trabalho de excelência buscando oferecer aos atletas, ferramentas necessárias para o desenvolvimento das habilidades técnicas do basquete 3x3, visando a formação de atletas de nível para competições da modalidade, reunindo assim as competências e recursos necessários para potencializar as equipes de basquete de base no estado da Bahia com maiores possibilidades de conquistas
Os objetivos específicos: Contribuir para o desenvolvimento da modalidade Basquete 3X3, no Estado da Bahia, através da disponibilização de equipe técnica especializada; Contribuir para formação de equipe de base da modalidade, apta a disputar competições e revelando novos talentos; Apoio técnico na consolidação do calendário esportivo estadual, da modalidade basquete 3x3.
A Federação Bahiana de Basketball - FBB é a instituição sem fins lucrativos, que tem como finalidade gerir, administrar, fiscalizar, difundir, defender, promover basqueteboll, em todas as suas formas, com caráter desportivo, ecológico, educativo, social, cultural e recreativo, representando a Administração Pública no interesse do fomento do desporto junto a população e demais organizações desportivas onde se encontram filiadas.
O art. 31 da Lei 13.019/2014 preceitua:
Art. 31. Será considerado inexigível o chamamento público na hipótese de inviabilidade de competição entre as organizações da sociedade civil, em razão da natureza singular do objeto da parceria ou se as metas somente puderem ser atingidas por uma entidade específica.
Nessa justificativa possibilitou-se a inexigibilidade de chamamento público por inviabilidade de competição da citada Federação, conforme acima previsto legalmente, tendo em vista que a mesma constitui entidade especifica representativa do Estado na modalidade esportiva no projeto em questão.
As metas, portanto, só podem ser realizadas pela FBB, que é a única entidade com Exclusividade e reconhecida pela Confederação Brasileira de Basketball – CBB.
II - a razão da escolha da organização da sociedade civil;
A entidade demonstra capacidade técnica para a execução do objeto, em observância a IN STN nº 01/1997, art. 4º, II, uma vez que vem realizando outros eventos de forma eficiente prestando contas de forma regular.
Além disso, o espaço é apropriado para a realização das provas programadas e toda a documentação legal exigida pela Lei Federal nº 13.019, de 31 de julho de 2014 e Decreto nº 17.091 de 05 de outubro de 2016. Conforme afirmado no parágrafo anterior.
III - a justificativa do valor previsto para a realização do objeto;
Este ajuste tem o valor total de R$290.802,21 (duzentos e noventa mil oitocentos e dois reais e vinte e um centavos), a ser liberado em três parcelas da seguinte forma: a PRIMEIRA no valor de R$96.934,07 (noventa e seis mil novecentos e trinta e quatro reais e sete centavos) visando à execução do projeto no período de dezembro/21 a março/22, após a publicação deste Termo no Diário Oficial do Estado; a
SEGUNDA no valor de R$96.934,07 (noventa e seis mil novecentos e trinta e quatro reais e sete centavos) visando à execução do projeto no período de Abril/22 a Julho/22, após a apresentação dos relatórios técnicos e fotográficos equivalentes aos 04 (quatro) primeiros meses de atividade, avaliados pela Diretoria de Fomento ao Esporte, com o parecer que ateste a execução do projeto; a
TERCEIRA e última, no valor de R$96.934,07 (noventa e seis mil novecentos e trinta e quatro reais e sete centavos), referente ao período de Agosto/22 a Dezembro/22, após a aprovação da prestação de contas da 1ª parcela e entrega dos relatórios técnicos e fotográficos dos meses de execução da segunda parcela, avaliados pela Diretoria de Fomento ao Esporte, com o parecer que ateste a execução do projeto. A entrega dos relatórios de atividades equivalentes aos 7º e 8º meses deverá ser efetuada antes do término da vigência deste Termo..
Vale ressaltar que a realização desta parceria encontra-se em consonância com a Ação Orçamentária 4997 - Implementação de Núcleo de Esporte, Cultura, Arte e Lazer, que tem como Meta: Atender pessoas com atividades de esporte e lazer.
Pode-se, portanto, em atendimento á Res.TCE nº144/2013, art.5º, VII, observar a relação de casualidade nas metas a serem alcançadas por este projeto e o Compromisso n° 06 – “Promover o esporte-participação, as práticas esportivas tradicionais e não tradicionais, tendo por referência os princípios de acessibilidade, sustentabilidade e inclusão social, considerando as vocações territoriais ", estabelecido no PPA 2020/2023.
Constatada a regularidade dos autos, autorizo a emissão do Termo de Fomento, por meio de inexigibilidade de chamamento público, em conformidade com o despacho da Assessoria Técnica, com o qual estou de acordo.
Em, 06 de dezembro de 2021.
VICENTE JOSÉ DE LIMA NETO
Diretor Geral</t>
        </r>
      </text>
    </comment>
    <comment ref="G4" authorId="2">
      <text>
        <r>
          <rPr>
            <b/>
            <sz val="9"/>
            <color indexed="81"/>
            <rFont val="Tahoma"/>
            <family val="2"/>
          </rPr>
          <t xml:space="preserve">ilma.jesus:
parcelas:
</t>
        </r>
        <r>
          <rPr>
            <b/>
            <sz val="9"/>
            <color indexed="81"/>
            <rFont val="Tahoma"/>
            <family val="2"/>
          </rPr>
          <t>PRIMEIRA:</t>
        </r>
        <r>
          <rPr>
            <sz val="9"/>
            <color indexed="81"/>
            <rFont val="Tahoma"/>
            <family val="2"/>
          </rPr>
          <t xml:space="preserve"> no valor de R$96.934,07 (noventa e seis mil novecentos e trinta e quatro reais e sete centavos) visando à execução do projeto no período de dezembro/21 a março/22, após a publicação deste Termo no Diário Oficial do Estado; a
</t>
        </r>
        <r>
          <rPr>
            <b/>
            <sz val="9"/>
            <color indexed="81"/>
            <rFont val="Tahoma"/>
            <family val="2"/>
          </rPr>
          <t xml:space="preserve">SEGUNDA: </t>
        </r>
        <r>
          <rPr>
            <sz val="9"/>
            <color indexed="81"/>
            <rFont val="Tahoma"/>
            <family val="2"/>
          </rPr>
          <t xml:space="preserve">no valor de R$96.934,07 (noventa e seis mil novecentos e trinta e quatro reais e sete centavos) visando à execução do projeto no período de Abril/22 a Julho/22, após a apresentação dos relatórios técnicos e fotográficos equivalentes aos 04 (quatro) primeiros meses de atividade, avaliados pela Diretoria de Fomento ao Esporte, com o parecer que ateste a execução do projeto; a
</t>
        </r>
        <r>
          <rPr>
            <b/>
            <sz val="9"/>
            <color indexed="81"/>
            <rFont val="Tahoma"/>
            <family val="2"/>
          </rPr>
          <t>TERCEIRA</t>
        </r>
        <r>
          <rPr>
            <sz val="9"/>
            <color indexed="81"/>
            <rFont val="Tahoma"/>
            <family val="2"/>
          </rPr>
          <t>: no valor de R$96.934,07 (noventa e seis mil novecentos e trinta e quatro reais e sete centavos), referente ao período de Agosto/22 a Dezembro/22, após a aprovação da prestação de contas da 1ª parcela e entrega dos relatórios técnicos e fotográficos dos meses de execução da segunda parcela, avaliados pela Diretoria de Fomento ao Esporte, com o parecer que ateste a execução do projeto. A entrega dos relatórios de atividades equivalentes aos 7º e 8º meses deverá ser efetuada antes do término da vigência deste Termo.</t>
        </r>
      </text>
    </comment>
    <comment ref="K4" authorId="0">
      <text>
        <r>
          <rPr>
            <b/>
            <sz val="9"/>
            <color indexed="81"/>
            <rFont val="Tahoma"/>
            <family val="2"/>
          </rPr>
          <t>ivanildes.souza:</t>
        </r>
        <r>
          <rPr>
            <sz val="9"/>
            <color indexed="81"/>
            <rFont val="Tahoma"/>
            <family val="2"/>
          </rPr>
          <t xml:space="preserve">
069.1482.2022.0005219-30</t>
        </r>
      </text>
    </comment>
    <comment ref="V4" authorId="0">
      <text>
        <r>
          <rPr>
            <b/>
            <sz val="9"/>
            <color indexed="81"/>
            <rFont val="Tahoma"/>
            <family val="2"/>
          </rPr>
          <t>ivanildes.souza:</t>
        </r>
        <r>
          <rPr>
            <sz val="9"/>
            <color indexed="81"/>
            <rFont val="Tahoma"/>
            <family val="2"/>
          </rPr>
          <t xml:space="preserve">
Regular 04/08/23</t>
        </r>
      </text>
    </comment>
    <comment ref="X4" authorId="0">
      <text>
        <r>
          <rPr>
            <b/>
            <sz val="9"/>
            <color indexed="81"/>
            <rFont val="Tahoma"/>
            <family val="2"/>
          </rPr>
          <t>ivanildes.souza:</t>
        </r>
        <r>
          <rPr>
            <sz val="9"/>
            <color indexed="81"/>
            <rFont val="Tahoma"/>
            <family val="2"/>
          </rPr>
          <t xml:space="preserve">
Not.123/23 de 30/05/3
1º Res. Not.123/23 de 24/07/23.
2º Res. Not.123/23 de 03/08/23.</t>
        </r>
      </text>
    </comment>
    <comment ref="Z4" authorId="0">
      <text>
        <r>
          <rPr>
            <b/>
            <sz val="9"/>
            <color indexed="81"/>
            <rFont val="Tahoma"/>
            <family val="2"/>
          </rPr>
          <t>ivanildes.souza:</t>
        </r>
        <r>
          <rPr>
            <sz val="9"/>
            <color indexed="81"/>
            <rFont val="Tahoma"/>
            <family val="2"/>
          </rPr>
          <t xml:space="preserve">
069.1465.2021.0003015-55
Portaria nº 106/22</t>
        </r>
      </text>
    </comment>
    <comment ref="C5" authorId="2">
      <text>
        <r>
          <rPr>
            <b/>
            <sz val="9"/>
            <color indexed="81"/>
            <rFont val="Tahoma"/>
            <family val="2"/>
          </rPr>
          <t>ilma.jesus:</t>
        </r>
        <r>
          <rPr>
            <sz val="9"/>
            <color indexed="81"/>
            <rFont val="Tahoma"/>
            <family val="2"/>
          </rPr>
          <t xml:space="preserve">
069.1465.2021.0003015-55</t>
        </r>
      </text>
    </comment>
    <comment ref="H5" authorId="2">
      <text>
        <r>
          <rPr>
            <b/>
            <sz val="9"/>
            <color indexed="81"/>
            <rFont val="Tahoma"/>
            <family val="2"/>
          </rPr>
          <t>ilma.jesus:</t>
        </r>
        <r>
          <rPr>
            <sz val="9"/>
            <color indexed="81"/>
            <rFont val="Tahoma"/>
            <family val="2"/>
          </rPr>
          <t xml:space="preserve">
 Dotação Orçamentária: 
Unidade Orçamentária 21301
Unidade Gestora 0001 
Função 27 
Subfunção 812 
Programa 308 
Região Planejamento 7800 
Natureza da Despesa 3.3.50.41
Destinação Recurso 0.231.101765, 5.300.000000 e 0.246.000000
Processo sei alteração da conta do termo 069.1486.2022.0002067-74</t>
        </r>
      </text>
    </comment>
    <comment ref="Z5" authorId="0">
      <text>
        <r>
          <rPr>
            <b/>
            <sz val="9"/>
            <color indexed="81"/>
            <rFont val="Tahoma"/>
            <family val="2"/>
          </rPr>
          <t>ivanildes.souza:</t>
        </r>
        <r>
          <rPr>
            <sz val="9"/>
            <color indexed="81"/>
            <rFont val="Tahoma"/>
            <family val="2"/>
          </rPr>
          <t xml:space="preserve">
069.1486.2023.0001550-11
PORTARIA N° 62/23</t>
        </r>
      </text>
    </comment>
    <comment ref="G7" authorId="0">
      <text>
        <r>
          <rPr>
            <b/>
            <sz val="9"/>
            <color indexed="81"/>
            <rFont val="Tahoma"/>
            <family val="2"/>
          </rPr>
          <t xml:space="preserve">ivanildes.souza:
</t>
        </r>
        <r>
          <rPr>
            <sz val="9"/>
            <color indexed="81"/>
            <rFont val="Tahoma"/>
            <family val="2"/>
          </rPr>
          <t xml:space="preserve">
</t>
        </r>
        <r>
          <rPr>
            <b/>
            <sz val="9"/>
            <color indexed="81"/>
            <rFont val="Tahoma"/>
            <family val="2"/>
          </rPr>
          <t xml:space="preserve">PRIMEIRA </t>
        </r>
        <r>
          <rPr>
            <sz val="9"/>
            <color indexed="81"/>
            <rFont val="Tahoma"/>
            <family val="2"/>
          </rPr>
          <t xml:space="preserve">no valor de R$3.541.233,88 (três milhões, quinhentos e quarenta e um mil, duzentos e trinta e três reais e oitenta e oito centavos) visando à execução do projeto no período de janeiro/22 a março/22, após a publicação deste Termo no Diário Oficial do Estado;
</t>
        </r>
        <r>
          <rPr>
            <b/>
            <sz val="9"/>
            <color indexed="81"/>
            <rFont val="Tahoma"/>
            <family val="2"/>
          </rPr>
          <t>SEGUNDA</t>
        </r>
        <r>
          <rPr>
            <sz val="9"/>
            <color indexed="81"/>
            <rFont val="Tahoma"/>
            <family val="2"/>
          </rPr>
          <t xml:space="preserve"> no valor de R$1.467.132,16 (hum milhão, quatrocentos e sessenta e sete mil, cento e trinta e dois reais e dezesseis centavos) visando à execução do projeto no período de Abril/22 e Maio/22, após a apresentação dos relatórios técnicos e fotográficos equivalentes aos 03 (três) primeiros meses de atividade, avaliados pela Assessoria Técnica, com o parecer que ateste a execução do projeto;
</t>
        </r>
        <r>
          <rPr>
            <b/>
            <sz val="9"/>
            <color indexed="81"/>
            <rFont val="Tahoma"/>
            <family val="2"/>
          </rPr>
          <t xml:space="preserve">TERCEIRA </t>
        </r>
        <r>
          <rPr>
            <sz val="9"/>
            <color indexed="81"/>
            <rFont val="Tahoma"/>
            <family val="2"/>
          </rPr>
          <t xml:space="preserve">no valor de R$3.435.611,93, referente ao período de Junho/22 a outubro/22, após a aprovação da prestação de contas da 1ª parcela e entrega dos relatórios técnicos e fotográficos dos meses de execução da segunda parcela, avaliados pela Assessoria Técnica, com o parecer que ateste a execução do projeto;
</t>
        </r>
        <r>
          <rPr>
            <b/>
            <sz val="9"/>
            <color indexed="81"/>
            <rFont val="Tahoma"/>
            <family val="2"/>
          </rPr>
          <t>QUARTA</t>
        </r>
        <r>
          <rPr>
            <sz val="9"/>
            <color indexed="81"/>
            <rFont val="Tahoma"/>
            <family val="2"/>
          </rPr>
          <t xml:space="preserve"> no valor de R$3.435.611,02 referente ao período de novembro/22 a fevereiro/23, após a aprovação da prestação de contas da 2ª parcela e entrega dos relatórios técnicos e fotográficos dos meses de execução da terceira parcela, avaliados pela Assessoria Técnica, com o parecer que ateste a execução do projeto;
</t>
        </r>
        <r>
          <rPr>
            <b/>
            <sz val="9"/>
            <color indexed="81"/>
            <rFont val="Tahoma"/>
            <family val="2"/>
          </rPr>
          <t>QUINTA</t>
        </r>
        <r>
          <rPr>
            <sz val="9"/>
            <color indexed="81"/>
            <rFont val="Tahoma"/>
            <family val="2"/>
          </rPr>
          <t xml:space="preserve"> e última, no valor de R$976.364,01 (novecentos e setenta e seis mil, trezentos e sessenta e quatro reais e um centavo), referente ao período de março/23 a outubro/23, após a aprovação da prestação de contas da 3ª parcela e entrega dos relatórios técnicos e fotográficos dos meses de execução da quarta parcela, avaliados pela Assessoria Técnica, com o parecer que ateste a execução do projeto. A entrega dos relatórios de atividades equivalentes aos 14º a 20º meses deverá ser efetuada antes do término da vigência deste Termo.
 </t>
        </r>
      </text>
    </comment>
    <comment ref="V7" authorId="0">
      <text>
        <r>
          <rPr>
            <b/>
            <sz val="9"/>
            <color indexed="81"/>
            <rFont val="Tahoma"/>
            <family val="2"/>
          </rPr>
          <t>ivanildes.souza:</t>
        </r>
        <r>
          <rPr>
            <sz val="9"/>
            <color indexed="81"/>
            <rFont val="Tahoma"/>
            <family val="2"/>
          </rPr>
          <t xml:space="preserve">
Parecer jurídico 069.1473.2023.0002301-39
Regular 13/11/23</t>
        </r>
      </text>
    </comment>
    <comment ref="X7" authorId="0">
      <text>
        <r>
          <rPr>
            <b/>
            <sz val="9"/>
            <color indexed="81"/>
            <rFont val="Tahoma"/>
            <family val="2"/>
          </rPr>
          <t>ivanildes.souza:</t>
        </r>
        <r>
          <rPr>
            <sz val="9"/>
            <color indexed="81"/>
            <rFont val="Tahoma"/>
            <family val="2"/>
          </rPr>
          <t xml:space="preserve">
Not.051/23 de 07/03/23
1º Res. Not.051/23 de 20/04/23
2º Res. Not.051/23 de 02/05/23
3º Res. Not.051/23 de 30/06/23</t>
        </r>
      </text>
    </comment>
    <comment ref="Z7" authorId="0">
      <text>
        <r>
          <rPr>
            <b/>
            <sz val="9"/>
            <color indexed="81"/>
            <rFont val="Tahoma"/>
            <family val="2"/>
          </rPr>
          <t>ivanildes.souza:</t>
        </r>
        <r>
          <rPr>
            <sz val="9"/>
            <color indexed="81"/>
            <rFont val="Tahoma"/>
            <family val="2"/>
          </rPr>
          <t xml:space="preserve">
Processo: 069.1465.2022.0000493-85</t>
        </r>
      </text>
    </comment>
    <comment ref="AB7" authorId="0">
      <text>
        <r>
          <rPr>
            <b/>
            <sz val="9"/>
            <color indexed="81"/>
            <rFont val="Tahoma"/>
            <family val="2"/>
          </rPr>
          <t>ivanildes.souza:</t>
        </r>
        <r>
          <rPr>
            <sz val="9"/>
            <color indexed="81"/>
            <rFont val="Tahoma"/>
            <family val="2"/>
          </rPr>
          <t xml:space="preserve">
Resumo do Termo de Apostilamento nº 06/2022 ao Termo de Colaboração nº 03/2021.
Processo: 069.1465.2022.0000493-85. Com base no art. 57, da Lei nº 13.019/2014, de 31 de
julho de 2014 (Marco Regulatório das Organizações da Sociedade Civil), resolve a SUDESB
expedir a presente APOSTILA ao TERMO DE COLABORAÇÃO Nº 03/2021, celebrado com a
CAPACITAÇÃO INSERÇÃO E DESENVOLVIMENTO - CIDE: DA ALTERAÇÃO DA EXECUÇÃO
DO PROJETO: Fica alterada a execução do “PROJETO ESPORTE POR TODA PARTE”, para o
período de 01.02.2022 a 02.10.2023</t>
        </r>
      </text>
    </comment>
    <comment ref="C8" authorId="0">
      <text>
        <r>
          <rPr>
            <b/>
            <sz val="9"/>
            <color indexed="81"/>
            <rFont val="Tahoma"/>
            <family val="2"/>
          </rPr>
          <t>ivanildes.souza:</t>
        </r>
        <r>
          <rPr>
            <sz val="9"/>
            <color indexed="81"/>
            <rFont val="Tahoma"/>
            <family val="2"/>
          </rPr>
          <t xml:space="preserve">
Processo: 069.3539.2021.0002975-95</t>
        </r>
      </text>
    </comment>
    <comment ref="H8" authorId="0">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314
PAOE: 4565
Região de Planejamento:9900
Natureza da Despesa: 3.3.50.43
Destinação de Recurso: 0.128.000000 e 0.246.000000</t>
        </r>
      </text>
    </comment>
    <comment ref="V8" authorId="0">
      <text>
        <r>
          <rPr>
            <b/>
            <sz val="9"/>
            <color indexed="81"/>
            <rFont val="Tahoma"/>
            <family val="2"/>
          </rPr>
          <t>ivanildes.souza:</t>
        </r>
        <r>
          <rPr>
            <sz val="9"/>
            <color indexed="81"/>
            <rFont val="Tahoma"/>
            <family val="2"/>
          </rPr>
          <t xml:space="preserve">
Regular 28/07/23</t>
        </r>
      </text>
    </comment>
    <comment ref="Z8" authorId="0">
      <text>
        <r>
          <rPr>
            <b/>
            <sz val="9"/>
            <color indexed="81"/>
            <rFont val="Tahoma"/>
            <family val="2"/>
          </rPr>
          <t>ivanildes.souza:</t>
        </r>
        <r>
          <rPr>
            <sz val="9"/>
            <color indexed="81"/>
            <rFont val="Tahoma"/>
            <family val="2"/>
          </rPr>
          <t xml:space="preserve">
069.1486.2022.0001266-65</t>
        </r>
      </text>
    </comment>
    <comment ref="AB8" authorId="0">
      <text>
        <r>
          <rPr>
            <b/>
            <sz val="9"/>
            <color indexed="81"/>
            <rFont val="Tahoma"/>
            <family val="2"/>
          </rPr>
          <t>ivanildes.souza:</t>
        </r>
        <r>
          <rPr>
            <sz val="9"/>
            <color indexed="81"/>
            <rFont val="Tahoma"/>
            <family val="2"/>
          </rPr>
          <t xml:space="preserve">
: SUDESB e Capacitação Inserção e Desenvolvimento - CIDE. Do Aditivo De Valor: ica acrescido ao Plano de Trabalho do “PROJETO
ESPORTE POR TODA PARTE”, o valor de R$ 2.965.766,91 (dois milhões, novecentos e
sessenta e cinco mil, setecentos e sessenta e seis reais e noventa centavos), destinado ao
pagamento de recursos humanos e custos indiretos necessários a implementação de mais
27 núcleos, por conta da Dotação Orçamentária: Unidade Orçamentária 21301/ Unidade
Gestora 0001/ Função 27/ Subfunção 812/ Programa 314/ PAOE 4565/ Região Planejamento
9900/ Natureza Despesa 3.3.50.43. Destinação 0.100.000000. Do Valor Global: Fica
alterado o valor global da parceria para R$ 12.855.953,00 (doze milhões, oitocentos e
cinquenta e cinco mil, novecentos e cinquenta e três reais). Data: 10/06/2022. Assinam:
Vicente José de Lima Neto, Diretor Geral da SUDESB e Maria Marines da Silva Freitas,
Representante Legal da CIDE.</t>
        </r>
      </text>
    </comment>
    <comment ref="X9" authorId="3">
      <text>
        <r>
          <rPr>
            <b/>
            <sz val="9"/>
            <color indexed="81"/>
            <rFont val="Tahoma"/>
            <charset val="1"/>
          </rPr>
          <t>CBJ
Not.213/23 de 13/11/23
1º Res. Not. 213/23 de 30/11/23</t>
        </r>
      </text>
    </comment>
    <comment ref="Z9" authorId="0">
      <text>
        <r>
          <rPr>
            <b/>
            <sz val="9"/>
            <color indexed="81"/>
            <rFont val="Tahoma"/>
            <family val="2"/>
          </rPr>
          <t>ivanildes.souza:</t>
        </r>
        <r>
          <rPr>
            <sz val="9"/>
            <color indexed="81"/>
            <rFont val="Tahoma"/>
            <family val="2"/>
          </rPr>
          <t xml:space="preserve">
 069.1486.2022.0001266-65</t>
        </r>
      </text>
    </comment>
    <comment ref="AB9" authorId="0">
      <text>
        <r>
          <rPr>
            <b/>
            <sz val="9"/>
            <color indexed="81"/>
            <rFont val="Tahoma"/>
            <family val="2"/>
          </rPr>
          <t>ivanildes.souza:</t>
        </r>
        <r>
          <rPr>
            <sz val="9"/>
            <color indexed="81"/>
            <rFont val="Tahoma"/>
            <family val="2"/>
          </rPr>
          <t xml:space="preserve">
Resumo do Termo de Apostilamento nº 40/2022 do Primeiro Termo Aditivo ao Termo de
Colaboração nº 03/2021.
Processo: 069.1486.2022.0001266-65. Com base na Lei nº 13.019/2014, de 31 de julho de 2014 (Marco Regulatório das Organizações da Sociedade Civil), resolve a SUDESB expedir a presente APOSTILA ao PRIMEIRO TERMO ADITIVO ao TERMO DE COLABORAÇÃO Nº 03/2021, celebrado com a CAPACITAÇÃO INSERÇÃO E DESENVOLVIMENTO - CIDE: Fica alterado o quantitativo de Núcleos para o atendimento ao “PROJETO ESPORTE POR TODA PARTE”, de 27 (vinte e sete) para 33 (trinta e três), em conformidade com o Plano de Trabalho, documento SEI nº00051433382.
Em 02 de agosto de 2022.
Vicente José de Lima Neto
Diretor Geral</t>
        </r>
      </text>
    </comment>
    <comment ref="Z10" authorId="3">
      <text>
        <r>
          <rPr>
            <b/>
            <sz val="9"/>
            <color indexed="81"/>
            <rFont val="Tahoma"/>
            <family val="2"/>
          </rPr>
          <t>CBJ:</t>
        </r>
        <r>
          <rPr>
            <sz val="9"/>
            <color indexed="81"/>
            <rFont val="Tahoma"/>
            <family val="2"/>
          </rPr>
          <t xml:space="preserve">
069.1465.2023.0006203-42</t>
        </r>
      </text>
    </comment>
    <comment ref="AB10" authorId="0">
      <text>
        <r>
          <rPr>
            <b/>
            <sz val="9"/>
            <color indexed="81"/>
            <rFont val="Tahoma"/>
            <family val="2"/>
          </rPr>
          <t>ivanildes.souza:</t>
        </r>
        <r>
          <rPr>
            <sz val="9"/>
            <color indexed="81"/>
            <rFont val="Tahoma"/>
            <family val="2"/>
          </rPr>
          <t xml:space="preserve">
Resumo do Segundo Termo Aditivo ao Termo de Colaboração nº 03/2021
Processo: 069.1465.2023.0006203-42. Partes: SUDESB e CAPACITAÇÃO INSERÇÃO E
DESENVOLVIMENTO-CIDE. Da Alteração de Meta: Fica incluída a meta de Ação ao Termo
de Colaboração nº 03/2021, a ser custeada através de remanejamento de valores já previstos,
correspondendo ao montante de R$ 248.978,22 (duzentos e quarenta e oito mil, novecentos e
setenta e oito reais e vinte e dois centavos), em conformidade ao Novo Plano de Trabalho SEI
nº 00080201679. Da Alteração da Execução do Projeto: Fica alterada a execução do objeto
“PROJETO ESPORTE POR TODA PARTE”, para o período de 01 de fevereiro de 2022 a 06
de março de 2024. Da Prorrogação de Prazo: Fica prorrogado o prazo vigência do Termo de
Colaboração nº 03/2021, por mais 100 (cem) dias. Data: 04/12/2023. Assinam: Vicente José de
Lima Neto, Diretor-Geral da SUDESB e Maria Marines da Silva Freitas, Representante Legal da
CIDE.
</t>
        </r>
      </text>
    </comment>
  </commentList>
</comments>
</file>

<file path=xl/sharedStrings.xml><?xml version="1.0" encoding="utf-8"?>
<sst xmlns="http://schemas.openxmlformats.org/spreadsheetml/2006/main" count="103" uniqueCount="97">
  <si>
    <t>Pagamentos</t>
  </si>
  <si>
    <t>Prestação de Contas</t>
  </si>
  <si>
    <t>Prazos</t>
  </si>
  <si>
    <t xml:space="preserve">Desembolso </t>
  </si>
  <si>
    <t>Qtd</t>
  </si>
  <si>
    <t>Nº</t>
  </si>
  <si>
    <t>Convenente</t>
  </si>
  <si>
    <t>Objeto</t>
  </si>
  <si>
    <t>DOE</t>
  </si>
  <si>
    <t>Valor</t>
  </si>
  <si>
    <t>Dot. Orçam.</t>
  </si>
  <si>
    <t>P.</t>
  </si>
  <si>
    <t>Nota de Empenho</t>
  </si>
  <si>
    <t>Nota de Ordem Bancária</t>
  </si>
  <si>
    <t>Data</t>
  </si>
  <si>
    <t>Proc.</t>
  </si>
  <si>
    <t>Posição</t>
  </si>
  <si>
    <t>Vig.</t>
  </si>
  <si>
    <t>T Adit</t>
  </si>
  <si>
    <t>Data Pub</t>
  </si>
  <si>
    <t>Venc.</t>
  </si>
  <si>
    <t>Situação</t>
  </si>
  <si>
    <t xml:space="preserve">Total Pago </t>
  </si>
  <si>
    <t>PC OK</t>
  </si>
  <si>
    <t>Cumprido</t>
  </si>
  <si>
    <t>Em execução</t>
  </si>
  <si>
    <t>02/21</t>
  </si>
  <si>
    <t>Pendente</t>
  </si>
  <si>
    <t>AG análise</t>
  </si>
  <si>
    <t>3</t>
  </si>
  <si>
    <t>Concluído</t>
  </si>
  <si>
    <t>5</t>
  </si>
  <si>
    <t>1º TA</t>
  </si>
  <si>
    <t>03/21</t>
  </si>
  <si>
    <t>TOTAL</t>
  </si>
  <si>
    <t>Prazo para prestação de contas</t>
  </si>
  <si>
    <t>Monitoramento</t>
  </si>
  <si>
    <t>Contato</t>
  </si>
  <si>
    <t>Processo de Monitoramento</t>
  </si>
  <si>
    <t>Setor Responsável</t>
  </si>
  <si>
    <t>Período de Execução</t>
  </si>
  <si>
    <t>Cumprimento do objeto</t>
  </si>
  <si>
    <t>Relatório de monitoramento</t>
  </si>
  <si>
    <t>Homologação do Relatório</t>
  </si>
  <si>
    <t>Emissão do Parecer de Prestação de Contas do Gestor</t>
  </si>
  <si>
    <t>Notificação</t>
  </si>
  <si>
    <t>DFE</t>
  </si>
  <si>
    <t>13.573.621/0001-06</t>
  </si>
  <si>
    <t xml:space="preserve"> Termos de Colaboração - 2021</t>
  </si>
  <si>
    <t>Dados dos Termos de Colaboração</t>
  </si>
  <si>
    <t>Originário</t>
  </si>
  <si>
    <t>Presidente/Representante Legal</t>
  </si>
  <si>
    <t>21301.0001.21.0000453-8</t>
  </si>
  <si>
    <t xml:space="preserve"> Apoio financeiro para fazer frente às despesas de Recursos
Humanos do “GESTÃO DE NÚCLEO ESPORTIVO DE BASE NA MODALIDADE DE
BASQUETE 3X3”, a ser realizado no período de 15/12/2021 a 15/12/2022.Valor Global: R$290.802,21 (duzentos e noventa mil oitocentos e dois reais
e vinte e um centavos). Vigência: 455 (quatrocentos e cinquenta e cinco) dias. Gestor da
Parceria: Wilton Neves Brandão. Data:06/12/2021. </t>
  </si>
  <si>
    <t>Inexigibilidade de Chamamento Público nº 025/2021.  DOE 07/12/2021.Arts. 30 e 31
da Lei Federal nº 13.019, de 31/07/2014.</t>
  </si>
  <si>
    <t>21301.0001.22.0001502-8 21301.0001.22.0001452-8</t>
  </si>
  <si>
    <t>069.1459.2021.0003564-17</t>
  </si>
  <si>
    <t xml:space="preserve">15/12/2021 a 15/12/2022. </t>
  </si>
  <si>
    <t>069.1486.2023.0001550-11</t>
  </si>
  <si>
    <t>2º Res. Not.123/223</t>
  </si>
  <si>
    <t>1ª OF(226)d</t>
  </si>
  <si>
    <t xml:space="preserve">Walter José Fernandes - Presidente da OSC </t>
  </si>
  <si>
    <t xml:space="preserve"> Federação Bahiana de Basketball- FBB</t>
  </si>
  <si>
    <t>21301.0001.22.0002769-7 21301.0001.22.0002770-0</t>
  </si>
  <si>
    <t>AG PC</t>
  </si>
  <si>
    <t>2ª OF(20)d</t>
  </si>
  <si>
    <t>21301.0001.23.0001497-4 21301.0001.23.0001495-8 21301.0001.23.0001496-6</t>
  </si>
  <si>
    <t>18/08/2023 24/08/2023</t>
  </si>
  <si>
    <t xml:space="preserve">21301.0001.21.0000466-1
</t>
  </si>
  <si>
    <t>Edital de Chamamento
Público nº 03/2021.</t>
  </si>
  <si>
    <t>21301.0001.21.0002062-0</t>
  </si>
  <si>
    <t>069.1459.2021.0003717-18</t>
  </si>
  <si>
    <t>ASTEC</t>
  </si>
  <si>
    <t>069.1486.2022.0004655-24</t>
  </si>
  <si>
    <t>3º Res. Not.051/23</t>
  </si>
  <si>
    <t xml:space="preserve"> Termo de Apostilamento nº 06/2022 </t>
  </si>
  <si>
    <t>Alteração do período de execução</t>
  </si>
  <si>
    <t xml:space="preserve"> Maria Marinês da Silva Freitas - Presidente da OSC</t>
  </si>
  <si>
    <t xml:space="preserve">Capacitação Inserção e Desenvolvimento - CIDE </t>
  </si>
  <si>
    <t xml:space="preserve"> 21301.0001.22.0001450-1</t>
  </si>
  <si>
    <t>069.1486.2023.0003041-14</t>
  </si>
  <si>
    <t>Not.157/223</t>
  </si>
  <si>
    <t>Alterção do valor global</t>
  </si>
  <si>
    <t>21301.0001.22.0002818-9 21301.0001.22.0001451-1  21301.0001.23.0000988-1</t>
  </si>
  <si>
    <t>20/12/2022 05/06/2023</t>
  </si>
  <si>
    <t>069.1486.2023.0005045-47</t>
  </si>
  <si>
    <t>Termo de Apostilamento nº40/22</t>
  </si>
  <si>
    <t>Apostila ao        1º Termo Aditivo</t>
  </si>
  <si>
    <t>03.935.660/0001-52</t>
  </si>
  <si>
    <t>21301.0001.23.0001383-8 21301.0001.23.0001383-8</t>
  </si>
  <si>
    <t>09/08/2023 15/08/2023</t>
  </si>
  <si>
    <t>1º Res. Not.213/23</t>
  </si>
  <si>
    <t>01 de fevereiro de 2022 a 06
de março de 2024</t>
  </si>
  <si>
    <t xml:space="preserve">Objeto: execução de serviço especializado em Recursos Humanos
para o PROJETO ESPORTE POR TODA PARTE, a ser realizado no período de 01 de fevereiro de 2022 a 06
de março de 2024, em 83 municípios do Estado Estado da Bahia, 
Valor Global: R$12.855.953,00  ((doze milhões, oitocentos e
cinquenta e cinco mil, novecentos e cinquenta e três reais). . Vigência: 730 (setecentos e trinta) dias. Gestor da Parceria: Mariza
Alves Souza de Santana. Data:10/12/2021. </t>
  </si>
  <si>
    <t>2º TA(100)d</t>
  </si>
  <si>
    <t>069.1486.2023.0006585-10</t>
  </si>
  <si>
    <t>A OSC desistiu do recebimento da 5ª parcela</t>
  </si>
</sst>
</file>

<file path=xl/styles.xml><?xml version="1.0" encoding="utf-8"?>
<styleSheet xmlns="http://schemas.openxmlformats.org/spreadsheetml/2006/main">
  <numFmts count="4">
    <numFmt numFmtId="43" formatCode="_-* #,##0.00_-;\-* #,##0.00_-;_-* &quot;-&quot;??_-;_-@_-"/>
    <numFmt numFmtId="164" formatCode="dd/mm/yy"/>
    <numFmt numFmtId="165" formatCode="dd/mm/yy;@"/>
    <numFmt numFmtId="166" formatCode="00000"/>
  </numFmts>
  <fonts count="19">
    <font>
      <sz val="10"/>
      <name val="Arial"/>
    </font>
    <font>
      <sz val="8"/>
      <name val="Arial"/>
      <family val="2"/>
    </font>
    <font>
      <b/>
      <sz val="12"/>
      <name val="Arial"/>
      <family val="2"/>
    </font>
    <font>
      <sz val="9"/>
      <name val="Arial"/>
      <family val="2"/>
    </font>
    <font>
      <b/>
      <sz val="9"/>
      <name val="Arial"/>
      <family val="2"/>
    </font>
    <font>
      <sz val="9"/>
      <color indexed="12"/>
      <name val="Arial"/>
      <family val="2"/>
    </font>
    <font>
      <b/>
      <sz val="9"/>
      <color indexed="12"/>
      <name val="Arial"/>
      <family val="2"/>
    </font>
    <font>
      <b/>
      <sz val="9"/>
      <color indexed="22"/>
      <name val="Arial"/>
      <family val="2"/>
    </font>
    <font>
      <sz val="9"/>
      <color indexed="22"/>
      <name val="Arial"/>
      <family val="2"/>
    </font>
    <font>
      <sz val="9"/>
      <color indexed="81"/>
      <name val="Tahoma"/>
      <family val="2"/>
    </font>
    <font>
      <b/>
      <sz val="9"/>
      <color indexed="81"/>
      <name val="Tahoma"/>
      <family val="2"/>
    </font>
    <font>
      <b/>
      <sz val="8"/>
      <name val="Arial"/>
      <family val="2"/>
    </font>
    <font>
      <sz val="8"/>
      <color indexed="12"/>
      <name val="Arial"/>
      <family val="2"/>
    </font>
    <font>
      <b/>
      <sz val="8"/>
      <color indexed="12"/>
      <name val="Arial"/>
      <family val="2"/>
    </font>
    <font>
      <sz val="11"/>
      <color theme="1"/>
      <name val="Calibri"/>
      <family val="2"/>
      <scheme val="minor"/>
    </font>
    <font>
      <b/>
      <sz val="8"/>
      <color rgb="FF000000"/>
      <name val="Arial"/>
      <family val="2"/>
    </font>
    <font>
      <b/>
      <sz val="8"/>
      <color rgb="FF0000FF"/>
      <name val="Arial"/>
      <family val="2"/>
    </font>
    <font>
      <sz val="8"/>
      <color rgb="FF000000"/>
      <name val="Arial"/>
      <family val="2"/>
    </font>
    <font>
      <b/>
      <sz val="9"/>
      <color indexed="81"/>
      <name val="Tahoma"/>
      <charset val="1"/>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0000"/>
        <bgColor indexed="64"/>
      </patternFill>
    </fill>
    <fill>
      <patternFill patternType="solid">
        <fgColor rgb="FFFFFF00"/>
        <bgColor indexed="64"/>
      </patternFill>
    </fill>
    <fill>
      <patternFill patternType="solid">
        <fgColor rgb="FF0FF915"/>
        <bgColor indexed="64"/>
      </patternFill>
    </fill>
    <fill>
      <patternFill patternType="solid">
        <fgColor rgb="FF0070C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4" fillId="0" borderId="0"/>
    <xf numFmtId="43" fontId="14" fillId="0" borderId="0" applyFont="0" applyFill="0" applyBorder="0" applyAlignment="0" applyProtection="0"/>
  </cellStyleXfs>
  <cellXfs count="131">
    <xf numFmtId="0" fontId="0" fillId="0" borderId="0" xfId="0"/>
    <xf numFmtId="0" fontId="0" fillId="0" borderId="0" xfId="0" applyAlignment="1">
      <alignment horizontal="center" vertical="center"/>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165" fontId="3"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0" fontId="6" fillId="4" borderId="1" xfId="0"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165" fontId="1" fillId="0" borderId="1" xfId="0" applyNumberFormat="1" applyFont="1" applyBorder="1" applyAlignment="1">
      <alignment vertical="center" wrapText="1"/>
    </xf>
    <xf numFmtId="165" fontId="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1" fillId="0" borderId="1" xfId="0" applyFont="1" applyBorder="1" applyAlignment="1">
      <alignment vertical="center" wrapText="1"/>
    </xf>
    <xf numFmtId="165" fontId="11" fillId="0" borderId="1" xfId="0" applyNumberFormat="1" applyFont="1" applyBorder="1" applyAlignment="1">
      <alignment vertical="center" wrapText="1"/>
    </xf>
    <xf numFmtId="0" fontId="7" fillId="6" borderId="1" xfId="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5" fillId="0" borderId="1" xfId="0" applyFont="1" applyBorder="1" applyAlignment="1">
      <alignment horizontal="center" vertical="center" wrapText="1"/>
    </xf>
    <xf numFmtId="165"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65" fontId="8" fillId="6" borderId="1" xfId="0" applyNumberFormat="1" applyFont="1" applyFill="1" applyBorder="1" applyAlignment="1">
      <alignment horizontal="center" vertical="center" wrapText="1"/>
    </xf>
    <xf numFmtId="0" fontId="1" fillId="0" borderId="0" xfId="0" applyFont="1" applyAlignment="1">
      <alignment horizontal="center" vertical="center"/>
    </xf>
    <xf numFmtId="166" fontId="1" fillId="0" borderId="1" xfId="0" applyNumberFormat="1" applyFont="1" applyBorder="1" applyAlignment="1">
      <alignment vertical="center" wrapText="1"/>
    </xf>
    <xf numFmtId="166"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0" fontId="3" fillId="3" borderId="0" xfId="0" applyFont="1" applyFill="1" applyAlignment="1">
      <alignment horizontal="center" vertical="center" wrapText="1"/>
    </xf>
    <xf numFmtId="0" fontId="4" fillId="6"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165" fontId="11"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165" fontId="1" fillId="6" borderId="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165" fontId="11" fillId="6" borderId="2" xfId="0" applyNumberFormat="1" applyFont="1" applyFill="1" applyBorder="1" applyAlignment="1">
      <alignment horizontal="center" vertical="center" wrapText="1"/>
    </xf>
    <xf numFmtId="14" fontId="11" fillId="7"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xf>
    <xf numFmtId="4" fontId="0" fillId="0" borderId="0" xfId="0" applyNumberFormat="1" applyAlignment="1">
      <alignment horizontal="center" vertical="center"/>
    </xf>
    <xf numFmtId="165" fontId="0" fillId="0" borderId="0" xfId="0" applyNumberFormat="1" applyAlignment="1">
      <alignment horizontal="center" vertical="center"/>
    </xf>
    <xf numFmtId="14" fontId="11" fillId="0" borderId="1" xfId="0" applyNumberFormat="1" applyFont="1" applyBorder="1" applyAlignment="1">
      <alignment horizontal="center" vertical="center" wrapText="1"/>
    </xf>
    <xf numFmtId="14" fontId="0" fillId="0" borderId="0" xfId="0" applyNumberFormat="1" applyAlignment="1">
      <alignment horizontal="center" vertical="center"/>
    </xf>
    <xf numFmtId="0" fontId="11" fillId="8" borderId="1" xfId="0" applyFont="1" applyFill="1" applyBorder="1" applyAlignment="1">
      <alignment horizontal="center" vertical="center" wrapText="1"/>
    </xf>
    <xf numFmtId="166" fontId="1" fillId="0" borderId="2" xfId="0" applyNumberFormat="1" applyFont="1" applyBorder="1" applyAlignment="1">
      <alignment vertical="center" wrapText="1"/>
    </xf>
    <xf numFmtId="49" fontId="1" fillId="0" borderId="1" xfId="0" applyNumberFormat="1" applyFont="1" applyBorder="1" applyAlignment="1">
      <alignment horizontal="center" vertical="center" wrapText="1"/>
    </xf>
    <xf numFmtId="0" fontId="11" fillId="9" borderId="1" xfId="0" applyFont="1" applyFill="1" applyBorder="1" applyAlignment="1">
      <alignment horizontal="center" vertical="center" wrapText="1"/>
    </xf>
    <xf numFmtId="4" fontId="11" fillId="0" borderId="4" xfId="0" applyNumberFormat="1" applyFont="1" applyBorder="1" applyAlignment="1">
      <alignment horizontal="center" vertical="center"/>
    </xf>
    <xf numFmtId="165" fontId="11" fillId="11"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165" fontId="1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165" fontId="11" fillId="0" borderId="4" xfId="0" applyNumberFormat="1" applyFont="1" applyBorder="1" applyAlignment="1">
      <alignment horizontal="center" vertical="center" wrapText="1"/>
    </xf>
    <xf numFmtId="165" fontId="11" fillId="0" borderId="2"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4" fontId="11" fillId="6" borderId="5" xfId="0" applyNumberFormat="1" applyFont="1" applyFill="1" applyBorder="1" applyAlignment="1">
      <alignment horizontal="center" vertical="center"/>
    </xf>
    <xf numFmtId="4" fontId="11" fillId="6" borderId="7" xfId="0" applyNumberFormat="1" applyFont="1" applyFill="1" applyBorder="1" applyAlignment="1">
      <alignment horizontal="center" vertical="center"/>
    </xf>
    <xf numFmtId="4" fontId="11" fillId="6" borderId="6" xfId="0" applyNumberFormat="1" applyFont="1" applyFill="1" applyBorder="1" applyAlignment="1">
      <alignment horizontal="center" vertical="center"/>
    </xf>
    <xf numFmtId="166" fontId="1" fillId="0" borderId="4"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0" fontId="11" fillId="10" borderId="4" xfId="0" applyFont="1" applyFill="1" applyBorder="1" applyAlignment="1">
      <alignment horizontal="center" vertical="center" wrapText="1"/>
    </xf>
    <xf numFmtId="0" fontId="11" fillId="10" borderId="2" xfId="0" applyFont="1" applyFill="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4" fontId="13" fillId="0" borderId="4" xfId="0" applyNumberFormat="1" applyFont="1" applyBorder="1" applyAlignment="1">
      <alignment horizontal="center" vertical="center" wrapText="1"/>
    </xf>
    <xf numFmtId="4" fontId="13" fillId="0" borderId="3" xfId="0" applyNumberFormat="1" applyFont="1" applyBorder="1" applyAlignment="1">
      <alignment horizontal="center" vertical="center" wrapText="1"/>
    </xf>
    <xf numFmtId="4" fontId="13" fillId="0" borderId="2" xfId="0" applyNumberFormat="1"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11" fillId="0" borderId="3" xfId="0" applyNumberFormat="1" applyFont="1" applyBorder="1" applyAlignment="1">
      <alignment horizontal="center" vertical="center" wrapText="1"/>
    </xf>
    <xf numFmtId="166" fontId="11" fillId="0" borderId="2" xfId="0" applyNumberFormat="1" applyFont="1" applyBorder="1" applyAlignment="1">
      <alignment horizontal="center" vertical="center" wrapText="1"/>
    </xf>
    <xf numFmtId="166" fontId="1" fillId="0" borderId="3" xfId="0" applyNumberFormat="1" applyFont="1" applyBorder="1" applyAlignment="1">
      <alignment horizontal="center" vertical="center" wrapText="1"/>
    </xf>
    <xf numFmtId="165" fontId="11" fillId="0" borderId="3" xfId="0" applyNumberFormat="1" applyFont="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49" fontId="6" fillId="4" borderId="6" xfId="0" applyNumberFormat="1" applyFont="1" applyFill="1" applyBorder="1" applyAlignment="1">
      <alignment horizontal="center" vertical="center" wrapText="1"/>
    </xf>
    <xf numFmtId="165" fontId="11" fillId="12" borderId="4" xfId="0" applyNumberFormat="1" applyFont="1" applyFill="1" applyBorder="1" applyAlignment="1">
      <alignment horizontal="center" vertical="center" wrapText="1"/>
    </xf>
    <xf numFmtId="165" fontId="11" fillId="12" borderId="3"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166" fontId="11" fillId="8" borderId="1"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4" fontId="11" fillId="0" borderId="4" xfId="0" applyNumberFormat="1" applyFont="1" applyBorder="1" applyAlignment="1">
      <alignment horizontal="center" vertical="center"/>
    </xf>
    <xf numFmtId="4" fontId="11" fillId="0" borderId="3" xfId="0" applyNumberFormat="1" applyFont="1" applyBorder="1" applyAlignment="1">
      <alignment horizontal="center" vertical="center"/>
    </xf>
    <xf numFmtId="4" fontId="11" fillId="0" borderId="2" xfId="0" applyNumberFormat="1" applyFont="1" applyBorder="1" applyAlignment="1">
      <alignment horizontal="center" vertical="center"/>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cellXfs>
  <cellStyles count="3">
    <cellStyle name="Normal" xfId="0" builtinId="0"/>
    <cellStyle name="Normal 2" xfId="1"/>
    <cellStyle name="Separador de milhares 2" xfId="2"/>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232"/>
  <sheetViews>
    <sheetView showGridLines="0" tabSelected="1" topLeftCell="C1" zoomScaleNormal="100" workbookViewId="0">
      <selection activeCell="P7" sqref="P7:P11"/>
    </sheetView>
  </sheetViews>
  <sheetFormatPr defaultRowHeight="39.950000000000003" customHeight="1"/>
  <cols>
    <col min="1" max="1" width="3.85546875" style="1" customWidth="1"/>
    <col min="2" max="2" width="5" style="1" customWidth="1"/>
    <col min="3" max="3" width="22" style="1" customWidth="1"/>
    <col min="4" max="4" width="42.140625" style="1" customWidth="1"/>
    <col min="5" max="5" width="18.28515625" style="1" customWidth="1"/>
    <col min="6" max="6" width="9.140625" style="1"/>
    <col min="7" max="7" width="12.140625" style="1" customWidth="1"/>
    <col min="8" max="8" width="6.7109375" style="1" customWidth="1"/>
    <col min="9" max="9" width="3" style="1" customWidth="1"/>
    <col min="10" max="10" width="23.7109375" style="1" customWidth="1"/>
    <col min="11" max="11" width="12.42578125" style="1" customWidth="1"/>
    <col min="12" max="12" width="12.5703125" style="1" customWidth="1"/>
    <col min="13" max="13" width="14" style="4" customWidth="1"/>
    <col min="14" max="14" width="11.85546875" style="4" customWidth="1"/>
    <col min="15" max="15" width="19" style="3" customWidth="1"/>
    <col min="16" max="16" width="11.85546875" style="3" customWidth="1"/>
    <col min="17" max="17" width="13.28515625" style="4" customWidth="1"/>
    <col min="18" max="18" width="13.28515625" style="32" customWidth="1"/>
    <col min="19" max="19" width="13.42578125" style="32" customWidth="1"/>
    <col min="20" max="20" width="15.140625" style="1" bestFit="1" customWidth="1"/>
    <col min="21" max="21" width="9.140625" style="1"/>
    <col min="22" max="22" width="11.42578125" style="1" customWidth="1"/>
    <col min="23" max="23" width="9.85546875" style="1" customWidth="1"/>
    <col min="24" max="24" width="9.140625" style="1"/>
    <col min="25" max="25" width="13.140625" style="1" customWidth="1"/>
    <col min="26" max="26" width="14.7109375" style="1" customWidth="1"/>
    <col min="27" max="27" width="9.140625" style="1"/>
    <col min="28" max="28" width="13" style="1" customWidth="1"/>
    <col min="29" max="30" width="14.42578125" style="1" customWidth="1"/>
    <col min="31" max="31" width="11.28515625" style="1" bestFit="1" customWidth="1"/>
    <col min="32" max="32" width="23.5703125" style="1" customWidth="1"/>
    <col min="33" max="16384" width="9.140625" style="1"/>
  </cols>
  <sheetData>
    <row r="1" spans="1:32" ht="39.950000000000003" customHeight="1">
      <c r="A1" s="101" t="s">
        <v>48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3"/>
    </row>
    <row r="2" spans="1:32" ht="12.75" customHeight="1">
      <c r="A2" s="104" t="s">
        <v>49</v>
      </c>
      <c r="B2" s="105"/>
      <c r="C2" s="105"/>
      <c r="D2" s="105"/>
      <c r="E2" s="105"/>
      <c r="F2" s="105"/>
      <c r="G2" s="106"/>
      <c r="H2" s="107" t="s">
        <v>0</v>
      </c>
      <c r="I2" s="108"/>
      <c r="J2" s="108"/>
      <c r="K2" s="108"/>
      <c r="L2" s="109"/>
      <c r="M2" s="107" t="s">
        <v>36</v>
      </c>
      <c r="N2" s="108"/>
      <c r="O2" s="108"/>
      <c r="P2" s="108"/>
      <c r="Q2" s="108"/>
      <c r="R2" s="108"/>
      <c r="S2" s="109"/>
      <c r="T2" s="104" t="s">
        <v>1</v>
      </c>
      <c r="U2" s="105"/>
      <c r="V2" s="105"/>
      <c r="W2" s="105"/>
      <c r="X2" s="106"/>
      <c r="Y2" s="104" t="s">
        <v>2</v>
      </c>
      <c r="Z2" s="105"/>
      <c r="AA2" s="105"/>
      <c r="AB2" s="105"/>
      <c r="AC2" s="106"/>
      <c r="AD2" s="34"/>
      <c r="AE2" s="7" t="s">
        <v>3</v>
      </c>
      <c r="AF2" s="6" t="s">
        <v>37</v>
      </c>
    </row>
    <row r="3" spans="1:32" ht="36.75" customHeight="1">
      <c r="A3" s="2" t="s">
        <v>4</v>
      </c>
      <c r="B3" s="2" t="s">
        <v>5</v>
      </c>
      <c r="C3" s="2" t="s">
        <v>6</v>
      </c>
      <c r="D3" s="2" t="s">
        <v>7</v>
      </c>
      <c r="E3" s="2" t="s">
        <v>50</v>
      </c>
      <c r="F3" s="2" t="s">
        <v>8</v>
      </c>
      <c r="G3" s="2" t="s">
        <v>9</v>
      </c>
      <c r="H3" s="2" t="s">
        <v>10</v>
      </c>
      <c r="I3" s="2" t="s">
        <v>11</v>
      </c>
      <c r="J3" s="2" t="s">
        <v>12</v>
      </c>
      <c r="K3" s="2" t="s">
        <v>9</v>
      </c>
      <c r="L3" s="2" t="s">
        <v>13</v>
      </c>
      <c r="M3" s="2" t="s">
        <v>38</v>
      </c>
      <c r="N3" s="2" t="s">
        <v>39</v>
      </c>
      <c r="O3" s="2" t="s">
        <v>40</v>
      </c>
      <c r="P3" s="2" t="s">
        <v>41</v>
      </c>
      <c r="Q3" s="2" t="s">
        <v>42</v>
      </c>
      <c r="R3" s="2" t="s">
        <v>43</v>
      </c>
      <c r="S3" s="2" t="s">
        <v>44</v>
      </c>
      <c r="T3" s="2" t="s">
        <v>15</v>
      </c>
      <c r="U3" s="2" t="s">
        <v>14</v>
      </c>
      <c r="V3" s="2" t="s">
        <v>16</v>
      </c>
      <c r="W3" s="2" t="s">
        <v>45</v>
      </c>
      <c r="X3" s="2" t="s">
        <v>14</v>
      </c>
      <c r="Y3" s="2" t="s">
        <v>17</v>
      </c>
      <c r="Z3" s="2" t="s">
        <v>18</v>
      </c>
      <c r="AA3" s="2" t="s">
        <v>19</v>
      </c>
      <c r="AB3" s="2" t="s">
        <v>20</v>
      </c>
      <c r="AC3" s="2" t="s">
        <v>21</v>
      </c>
      <c r="AD3" s="2" t="s">
        <v>35</v>
      </c>
      <c r="AE3" s="2" t="s">
        <v>22</v>
      </c>
      <c r="AF3" s="2" t="s">
        <v>51</v>
      </c>
    </row>
    <row r="4" spans="1:32" s="27" customFormat="1" ht="32.25" customHeight="1">
      <c r="A4" s="112">
        <v>2</v>
      </c>
      <c r="B4" s="83" t="s">
        <v>26</v>
      </c>
      <c r="C4" s="9" t="s">
        <v>52</v>
      </c>
      <c r="D4" s="65" t="s">
        <v>53</v>
      </c>
      <c r="E4" s="65" t="s">
        <v>54</v>
      </c>
      <c r="F4" s="79">
        <v>44537</v>
      </c>
      <c r="G4" s="62">
        <v>290802.21000000002</v>
      </c>
      <c r="H4" s="13"/>
      <c r="I4" s="116" t="s">
        <v>29</v>
      </c>
      <c r="J4" s="49" t="s">
        <v>55</v>
      </c>
      <c r="K4" s="42">
        <f>94188+2746.07</f>
        <v>96934.07</v>
      </c>
      <c r="L4" s="30">
        <v>44763</v>
      </c>
      <c r="M4" s="68" t="s">
        <v>56</v>
      </c>
      <c r="N4" s="96" t="s">
        <v>46</v>
      </c>
      <c r="O4" s="77" t="s">
        <v>57</v>
      </c>
      <c r="P4" s="115" t="s">
        <v>24</v>
      </c>
      <c r="Q4" s="58">
        <v>44907</v>
      </c>
      <c r="R4" s="12">
        <v>44909</v>
      </c>
      <c r="S4" s="12">
        <v>45147</v>
      </c>
      <c r="T4" s="29" t="s">
        <v>58</v>
      </c>
      <c r="U4" s="12">
        <v>45028</v>
      </c>
      <c r="V4" s="52" t="s">
        <v>23</v>
      </c>
      <c r="W4" s="10" t="s">
        <v>59</v>
      </c>
      <c r="X4" s="14">
        <v>45141</v>
      </c>
      <c r="Y4" s="60">
        <f>F4+455</f>
        <v>44992</v>
      </c>
      <c r="Z4" s="36" t="s">
        <v>60</v>
      </c>
      <c r="AA4" s="35">
        <v>44842</v>
      </c>
      <c r="AB4" s="35">
        <f>Y4+226</f>
        <v>45218</v>
      </c>
      <c r="AC4" s="110" t="s">
        <v>30</v>
      </c>
      <c r="AD4" s="71">
        <f>AB5+90</f>
        <v>45328</v>
      </c>
      <c r="AE4" s="87"/>
      <c r="AF4" s="90" t="s">
        <v>61</v>
      </c>
    </row>
    <row r="5" spans="1:32" s="27" customFormat="1" ht="28.5" customHeight="1">
      <c r="A5" s="113"/>
      <c r="B5" s="84"/>
      <c r="C5" s="23" t="s">
        <v>62</v>
      </c>
      <c r="D5" s="66"/>
      <c r="E5" s="66"/>
      <c r="F5" s="86"/>
      <c r="G5" s="63"/>
      <c r="H5" s="13"/>
      <c r="I5" s="117"/>
      <c r="J5" s="9" t="s">
        <v>63</v>
      </c>
      <c r="K5" s="42">
        <f>K4</f>
        <v>96934.07</v>
      </c>
      <c r="L5" s="30">
        <v>44915</v>
      </c>
      <c r="M5" s="69"/>
      <c r="N5" s="97"/>
      <c r="O5" s="99"/>
      <c r="P5" s="115"/>
      <c r="Q5" s="12">
        <v>45149</v>
      </c>
      <c r="R5" s="12">
        <v>45152</v>
      </c>
      <c r="S5" s="28"/>
      <c r="T5" s="28"/>
      <c r="U5" s="11"/>
      <c r="V5" s="35" t="s">
        <v>64</v>
      </c>
      <c r="W5" s="16"/>
      <c r="X5" s="17"/>
      <c r="Y5" s="100"/>
      <c r="Z5" s="36" t="s">
        <v>65</v>
      </c>
      <c r="AA5" s="35">
        <v>45211</v>
      </c>
      <c r="AB5" s="35">
        <f>AB4+20</f>
        <v>45238</v>
      </c>
      <c r="AC5" s="111"/>
      <c r="AD5" s="72"/>
      <c r="AE5" s="88"/>
      <c r="AF5" s="91"/>
    </row>
    <row r="6" spans="1:32" s="27" customFormat="1" ht="60.75" customHeight="1">
      <c r="A6" s="114"/>
      <c r="B6" s="85"/>
      <c r="C6" s="9" t="s">
        <v>47</v>
      </c>
      <c r="D6" s="67"/>
      <c r="E6" s="67"/>
      <c r="F6" s="80"/>
      <c r="G6" s="64"/>
      <c r="H6" s="13"/>
      <c r="I6" s="118"/>
      <c r="J6" s="9" t="s">
        <v>66</v>
      </c>
      <c r="K6" s="41">
        <f>2746.05+
82504.82+11683.2</f>
        <v>96934.07</v>
      </c>
      <c r="L6" s="30" t="s">
        <v>67</v>
      </c>
      <c r="M6" s="70"/>
      <c r="N6" s="98"/>
      <c r="O6" s="78"/>
      <c r="P6" s="115"/>
      <c r="Q6" s="48"/>
      <c r="R6" s="48"/>
      <c r="S6" s="48"/>
      <c r="T6" s="28"/>
      <c r="U6" s="11"/>
      <c r="V6" s="35" t="s">
        <v>64</v>
      </c>
      <c r="W6" s="16"/>
      <c r="X6" s="17"/>
      <c r="Y6" s="61"/>
      <c r="Z6" s="9"/>
      <c r="AA6" s="12"/>
      <c r="AB6" s="14"/>
      <c r="AC6" s="111"/>
      <c r="AD6" s="73"/>
      <c r="AE6" s="89"/>
      <c r="AF6" s="92"/>
    </row>
    <row r="7" spans="1:32" ht="33.75" customHeight="1">
      <c r="A7" s="119">
        <v>3</v>
      </c>
      <c r="B7" s="83" t="s">
        <v>33</v>
      </c>
      <c r="C7" s="9" t="s">
        <v>68</v>
      </c>
      <c r="D7" s="65" t="s">
        <v>93</v>
      </c>
      <c r="E7" s="65" t="s">
        <v>69</v>
      </c>
      <c r="F7" s="79">
        <v>44541</v>
      </c>
      <c r="G7" s="126">
        <v>12855953</v>
      </c>
      <c r="H7" s="8"/>
      <c r="I7" s="93" t="s">
        <v>31</v>
      </c>
      <c r="J7" s="9" t="s">
        <v>70</v>
      </c>
      <c r="K7" s="42">
        <v>3541233.88</v>
      </c>
      <c r="L7" s="30">
        <v>44551</v>
      </c>
      <c r="M7" s="77" t="s">
        <v>71</v>
      </c>
      <c r="N7" s="96" t="s">
        <v>72</v>
      </c>
      <c r="O7" s="77" t="s">
        <v>92</v>
      </c>
      <c r="P7" s="96" t="s">
        <v>25</v>
      </c>
      <c r="Q7" s="12">
        <v>44774</v>
      </c>
      <c r="R7" s="12">
        <v>44847</v>
      </c>
      <c r="S7" s="28"/>
      <c r="T7" s="29" t="s">
        <v>73</v>
      </c>
      <c r="U7" s="12">
        <v>44861</v>
      </c>
      <c r="V7" s="56" t="s">
        <v>23</v>
      </c>
      <c r="W7" s="14" t="s">
        <v>74</v>
      </c>
      <c r="X7" s="14">
        <v>45107</v>
      </c>
      <c r="Y7" s="60">
        <f>F7+730</f>
        <v>45271</v>
      </c>
      <c r="Z7" s="36" t="s">
        <v>75</v>
      </c>
      <c r="AA7" s="35">
        <v>44615</v>
      </c>
      <c r="AB7" s="35" t="s">
        <v>76</v>
      </c>
      <c r="AC7" s="71" t="s">
        <v>25</v>
      </c>
      <c r="AD7" s="71">
        <f>AB10+90</f>
        <v>45461</v>
      </c>
      <c r="AE7" s="87">
        <f>K7</f>
        <v>3541233.88</v>
      </c>
      <c r="AF7" s="90" t="s">
        <v>77</v>
      </c>
    </row>
    <row r="8" spans="1:32" ht="29.25" customHeight="1">
      <c r="A8" s="120"/>
      <c r="B8" s="84"/>
      <c r="C8" s="124" t="s">
        <v>78</v>
      </c>
      <c r="D8" s="66"/>
      <c r="E8" s="66"/>
      <c r="F8" s="86"/>
      <c r="G8" s="127"/>
      <c r="H8" s="8"/>
      <c r="I8" s="94"/>
      <c r="J8" s="15" t="s">
        <v>79</v>
      </c>
      <c r="K8" s="42">
        <v>1467132.16</v>
      </c>
      <c r="L8" s="30">
        <v>44873</v>
      </c>
      <c r="M8" s="99"/>
      <c r="N8" s="97"/>
      <c r="O8" s="99"/>
      <c r="P8" s="97"/>
      <c r="Q8" s="28"/>
      <c r="R8" s="28"/>
      <c r="S8" s="28"/>
      <c r="T8" s="29" t="s">
        <v>80</v>
      </c>
      <c r="U8" s="12">
        <v>45103</v>
      </c>
      <c r="V8" s="47" t="s">
        <v>23</v>
      </c>
      <c r="W8" s="17" t="s">
        <v>81</v>
      </c>
      <c r="X8" s="14">
        <v>45128</v>
      </c>
      <c r="Y8" s="100"/>
      <c r="Z8" s="36" t="s">
        <v>32</v>
      </c>
      <c r="AA8" s="35">
        <v>44723</v>
      </c>
      <c r="AB8" s="35" t="s">
        <v>82</v>
      </c>
      <c r="AC8" s="72"/>
      <c r="AD8" s="72"/>
      <c r="AE8" s="88"/>
      <c r="AF8" s="91"/>
    </row>
    <row r="9" spans="1:32" ht="34.5" customHeight="1">
      <c r="A9" s="120"/>
      <c r="B9" s="84"/>
      <c r="C9" s="125"/>
      <c r="D9" s="66"/>
      <c r="E9" s="66"/>
      <c r="F9" s="86"/>
      <c r="G9" s="127"/>
      <c r="H9" s="8"/>
      <c r="I9" s="94"/>
      <c r="J9" s="9" t="s">
        <v>83</v>
      </c>
      <c r="K9" s="41">
        <f>532867.84+1403501+1499243.09</f>
        <v>3435611.9299999997</v>
      </c>
      <c r="L9" s="30" t="s">
        <v>84</v>
      </c>
      <c r="M9" s="99"/>
      <c r="N9" s="97"/>
      <c r="O9" s="99"/>
      <c r="P9" s="97"/>
      <c r="Q9" s="28"/>
      <c r="R9" s="28"/>
      <c r="S9" s="28"/>
      <c r="T9" s="59" t="s">
        <v>85</v>
      </c>
      <c r="U9" s="12">
        <v>45203</v>
      </c>
      <c r="V9" s="50" t="s">
        <v>27</v>
      </c>
      <c r="W9" s="57" t="s">
        <v>91</v>
      </c>
      <c r="X9" s="14">
        <v>45260</v>
      </c>
      <c r="Y9" s="100"/>
      <c r="Z9" s="36" t="s">
        <v>86</v>
      </c>
      <c r="AA9" s="40">
        <v>44776</v>
      </c>
      <c r="AB9" s="36" t="s">
        <v>87</v>
      </c>
      <c r="AC9" s="72"/>
      <c r="AD9" s="72"/>
      <c r="AE9" s="88"/>
      <c r="AF9" s="91"/>
    </row>
    <row r="10" spans="1:32" ht="28.5" customHeight="1">
      <c r="A10" s="120"/>
      <c r="B10" s="84"/>
      <c r="C10" s="122" t="s">
        <v>88</v>
      </c>
      <c r="D10" s="66"/>
      <c r="E10" s="66"/>
      <c r="F10" s="86"/>
      <c r="G10" s="127"/>
      <c r="H10" s="8"/>
      <c r="I10" s="94"/>
      <c r="J10" s="22" t="s">
        <v>89</v>
      </c>
      <c r="K10" s="51">
        <f>1300756.91+2134854.11</f>
        <v>3435611.0199999996</v>
      </c>
      <c r="L10" s="31" t="s">
        <v>90</v>
      </c>
      <c r="M10" s="99"/>
      <c r="N10" s="97"/>
      <c r="O10" s="99"/>
      <c r="P10" s="97"/>
      <c r="Q10" s="77"/>
      <c r="R10" s="77"/>
      <c r="S10" s="77"/>
      <c r="T10" s="77" t="s">
        <v>95</v>
      </c>
      <c r="U10" s="79">
        <v>45278</v>
      </c>
      <c r="V10" s="81" t="s">
        <v>28</v>
      </c>
      <c r="W10" s="60"/>
      <c r="X10" s="60"/>
      <c r="Y10" s="100"/>
      <c r="Z10" s="36" t="s">
        <v>94</v>
      </c>
      <c r="AA10" s="40">
        <v>45265</v>
      </c>
      <c r="AB10" s="35">
        <f>Y7+100</f>
        <v>45371</v>
      </c>
      <c r="AC10" s="72"/>
      <c r="AD10" s="72"/>
      <c r="AE10" s="88"/>
      <c r="AF10" s="91"/>
    </row>
    <row r="11" spans="1:32" ht="25.5" customHeight="1">
      <c r="A11" s="121"/>
      <c r="B11" s="85"/>
      <c r="C11" s="123"/>
      <c r="D11" s="67"/>
      <c r="E11" s="67"/>
      <c r="F11" s="80"/>
      <c r="G11" s="128"/>
      <c r="H11" s="8"/>
      <c r="I11" s="95"/>
      <c r="J11" s="74" t="s">
        <v>96</v>
      </c>
      <c r="K11" s="75"/>
      <c r="L11" s="76"/>
      <c r="M11" s="78"/>
      <c r="N11" s="98"/>
      <c r="O11" s="78"/>
      <c r="P11" s="98"/>
      <c r="Q11" s="78"/>
      <c r="R11" s="78"/>
      <c r="S11" s="78"/>
      <c r="T11" s="78"/>
      <c r="U11" s="80"/>
      <c r="V11" s="82"/>
      <c r="W11" s="61"/>
      <c r="X11" s="61"/>
      <c r="Y11" s="61"/>
      <c r="Z11" s="10"/>
      <c r="AA11" s="45"/>
      <c r="AB11" s="10"/>
      <c r="AC11" s="73"/>
      <c r="AD11" s="73"/>
      <c r="AE11" s="89"/>
      <c r="AF11" s="92"/>
    </row>
    <row r="12" spans="1:32" ht="39.950000000000003" customHeight="1">
      <c r="A12" s="18"/>
      <c r="B12" s="19"/>
      <c r="C12" s="129" t="s">
        <v>34</v>
      </c>
      <c r="D12" s="130"/>
      <c r="E12" s="33"/>
      <c r="F12" s="26"/>
      <c r="G12" s="20">
        <f>SUM(G4:G11)</f>
        <v>13146755.210000001</v>
      </c>
      <c r="H12" s="21"/>
      <c r="I12" s="53"/>
      <c r="J12" s="25"/>
      <c r="K12" s="20">
        <f>SUM(K4:K11)</f>
        <v>12170391.199999999</v>
      </c>
      <c r="L12" s="54"/>
      <c r="M12" s="37"/>
      <c r="N12" s="38"/>
      <c r="O12" s="37"/>
      <c r="P12" s="39"/>
      <c r="Q12" s="37"/>
      <c r="R12" s="37"/>
      <c r="S12" s="37"/>
      <c r="T12" s="54"/>
      <c r="U12" s="54"/>
      <c r="V12" s="25"/>
      <c r="W12" s="25"/>
      <c r="X12" s="24"/>
      <c r="Y12" s="24"/>
      <c r="Z12" s="55"/>
      <c r="AA12" s="54"/>
      <c r="AB12" s="54"/>
      <c r="AC12" s="25"/>
      <c r="AD12" s="25"/>
      <c r="AE12" s="20">
        <f>SUM(AE4:AE9)</f>
        <v>3541233.88</v>
      </c>
      <c r="AF12" s="55"/>
    </row>
    <row r="13" spans="1:32" ht="39.950000000000003" customHeight="1">
      <c r="J13" s="46"/>
      <c r="R13" s="3"/>
      <c r="S13" s="5"/>
    </row>
    <row r="14" spans="1:32" ht="39.950000000000003" customHeight="1">
      <c r="G14" s="43"/>
      <c r="J14" s="46"/>
      <c r="K14" s="43"/>
      <c r="R14" s="3"/>
      <c r="S14" s="5"/>
      <c r="W14" s="44"/>
      <c r="Z14" s="44"/>
    </row>
    <row r="15" spans="1:32" ht="39.950000000000003" customHeight="1">
      <c r="E15" s="44"/>
      <c r="J15" s="46"/>
      <c r="R15" s="3"/>
      <c r="S15" s="5"/>
    </row>
    <row r="16" spans="1:32" ht="39.950000000000003" customHeight="1">
      <c r="R16" s="3"/>
      <c r="S16" s="5"/>
    </row>
    <row r="17" spans="10:19" ht="39.950000000000003" customHeight="1">
      <c r="R17" s="3"/>
      <c r="S17" s="5"/>
    </row>
    <row r="18" spans="10:19" ht="39.950000000000003" customHeight="1">
      <c r="R18" s="3"/>
      <c r="S18" s="5"/>
    </row>
    <row r="19" spans="10:19" ht="39.950000000000003" customHeight="1">
      <c r="R19" s="3"/>
      <c r="S19" s="5"/>
    </row>
    <row r="20" spans="10:19" ht="39.950000000000003" customHeight="1">
      <c r="R20" s="3"/>
      <c r="S20" s="5"/>
    </row>
    <row r="21" spans="10:19" ht="39.950000000000003" customHeight="1">
      <c r="R21" s="3"/>
      <c r="S21" s="5"/>
    </row>
    <row r="22" spans="10:19" ht="39.950000000000003" customHeight="1">
      <c r="R22" s="3"/>
      <c r="S22" s="5"/>
    </row>
    <row r="23" spans="10:19" ht="39.950000000000003" customHeight="1">
      <c r="R23" s="3"/>
      <c r="S23" s="5"/>
    </row>
    <row r="24" spans="10:19" ht="39.950000000000003" customHeight="1">
      <c r="J24" s="46"/>
      <c r="R24" s="3"/>
      <c r="S24" s="5"/>
    </row>
    <row r="25" spans="10:19" ht="39.950000000000003" customHeight="1">
      <c r="J25" s="46"/>
      <c r="R25" s="3"/>
      <c r="S25" s="5"/>
    </row>
    <row r="26" spans="10:19" ht="39.950000000000003" customHeight="1">
      <c r="R26" s="3"/>
      <c r="S26" s="5"/>
    </row>
    <row r="27" spans="10:19" ht="39.950000000000003" customHeight="1">
      <c r="R27" s="3"/>
      <c r="S27" s="5"/>
    </row>
    <row r="28" spans="10:19" ht="39.950000000000003" customHeight="1">
      <c r="R28" s="3"/>
      <c r="S28" s="5"/>
    </row>
    <row r="29" spans="10:19" ht="39.950000000000003" customHeight="1">
      <c r="R29" s="3"/>
      <c r="S29" s="5"/>
    </row>
    <row r="30" spans="10:19" ht="39.950000000000003" customHeight="1">
      <c r="R30" s="3"/>
      <c r="S30" s="5"/>
    </row>
    <row r="31" spans="10:19" ht="39.950000000000003" customHeight="1">
      <c r="R31" s="3"/>
      <c r="S31" s="5"/>
    </row>
    <row r="32" spans="10:19" ht="39.950000000000003" customHeight="1">
      <c r="M32" s="1"/>
      <c r="N32" s="1"/>
      <c r="O32" s="1"/>
      <c r="P32" s="1"/>
      <c r="Q32" s="1"/>
      <c r="R32" s="3"/>
      <c r="S32" s="5"/>
    </row>
    <row r="33" spans="13:19" ht="39.950000000000003" customHeight="1">
      <c r="M33" s="1"/>
      <c r="N33" s="1"/>
      <c r="O33" s="1"/>
      <c r="P33" s="1"/>
      <c r="Q33" s="1"/>
      <c r="R33" s="3"/>
      <c r="S33" s="5"/>
    </row>
    <row r="34" spans="13:19" ht="39.950000000000003" customHeight="1">
      <c r="M34" s="1"/>
      <c r="N34" s="1"/>
      <c r="O34" s="1"/>
      <c r="P34" s="1"/>
      <c r="Q34" s="1"/>
      <c r="S34" s="5"/>
    </row>
    <row r="35" spans="13:19" ht="39.950000000000003" customHeight="1">
      <c r="M35" s="1"/>
      <c r="N35" s="1"/>
      <c r="O35" s="1"/>
      <c r="P35" s="1"/>
      <c r="Q35" s="1"/>
      <c r="S35" s="5"/>
    </row>
    <row r="36" spans="13:19" ht="39.950000000000003" customHeight="1">
      <c r="M36" s="1"/>
      <c r="N36" s="1"/>
      <c r="O36" s="1"/>
      <c r="P36" s="1"/>
      <c r="Q36" s="1"/>
      <c r="S36" s="5"/>
    </row>
    <row r="37" spans="13:19" ht="39.950000000000003" customHeight="1">
      <c r="M37" s="1"/>
      <c r="N37" s="1"/>
      <c r="O37" s="1"/>
      <c r="P37" s="1"/>
      <c r="Q37" s="1"/>
      <c r="S37" s="5"/>
    </row>
    <row r="38" spans="13:19" ht="39.950000000000003" customHeight="1">
      <c r="M38" s="1"/>
      <c r="N38" s="1"/>
      <c r="O38" s="1"/>
      <c r="P38" s="1"/>
      <c r="Q38" s="1"/>
      <c r="S38" s="5"/>
    </row>
    <row r="39" spans="13:19" ht="39.950000000000003" customHeight="1">
      <c r="M39" s="1"/>
      <c r="N39" s="1"/>
      <c r="O39" s="1"/>
      <c r="P39" s="1"/>
      <c r="Q39" s="1"/>
      <c r="S39" s="5"/>
    </row>
    <row r="40" spans="13:19" ht="39.950000000000003" customHeight="1">
      <c r="M40" s="1"/>
      <c r="N40" s="1"/>
      <c r="O40" s="1"/>
      <c r="P40" s="1"/>
      <c r="Q40" s="1"/>
      <c r="S40" s="5"/>
    </row>
    <row r="41" spans="13:19" ht="39.950000000000003" customHeight="1">
      <c r="M41" s="1"/>
      <c r="N41" s="1"/>
      <c r="O41" s="1"/>
      <c r="P41" s="1"/>
      <c r="Q41" s="1"/>
      <c r="S41" s="5"/>
    </row>
    <row r="42" spans="13:19" ht="39.950000000000003" customHeight="1">
      <c r="M42" s="1"/>
      <c r="N42" s="1"/>
      <c r="O42" s="1"/>
      <c r="P42" s="1"/>
      <c r="Q42" s="1"/>
      <c r="S42" s="5"/>
    </row>
    <row r="43" spans="13:19" ht="39.950000000000003" customHeight="1">
      <c r="M43" s="1"/>
      <c r="N43" s="1"/>
      <c r="O43" s="1"/>
      <c r="P43" s="1"/>
      <c r="Q43" s="1"/>
      <c r="S43" s="5"/>
    </row>
    <row r="44" spans="13:19" ht="39.950000000000003" customHeight="1">
      <c r="M44" s="1"/>
      <c r="N44" s="1"/>
      <c r="O44" s="1"/>
      <c r="P44" s="1"/>
      <c r="Q44" s="1"/>
      <c r="S44" s="5"/>
    </row>
    <row r="45" spans="13:19" ht="39.950000000000003" customHeight="1">
      <c r="M45" s="1"/>
      <c r="N45" s="1"/>
      <c r="O45" s="1"/>
      <c r="P45" s="1"/>
      <c r="Q45" s="1"/>
      <c r="S45" s="5"/>
    </row>
    <row r="46" spans="13:19" ht="39.950000000000003" customHeight="1">
      <c r="M46" s="1"/>
      <c r="N46" s="1"/>
      <c r="O46" s="1"/>
      <c r="P46" s="1"/>
      <c r="Q46" s="1"/>
      <c r="S46" s="5"/>
    </row>
    <row r="47" spans="13:19" ht="39.950000000000003" customHeight="1">
      <c r="M47" s="1"/>
      <c r="N47" s="1"/>
      <c r="O47" s="1"/>
      <c r="P47" s="1"/>
      <c r="Q47" s="1"/>
      <c r="S47" s="5"/>
    </row>
    <row r="48" spans="13:19" ht="39.950000000000003" customHeight="1">
      <c r="M48" s="1"/>
      <c r="N48" s="1"/>
      <c r="O48" s="1"/>
      <c r="P48" s="1"/>
      <c r="Q48" s="1"/>
      <c r="R48" s="1"/>
      <c r="S48" s="5"/>
    </row>
    <row r="49" spans="13:19" ht="39.950000000000003" customHeight="1">
      <c r="M49" s="1"/>
      <c r="N49" s="1"/>
      <c r="O49" s="1"/>
      <c r="P49" s="1"/>
      <c r="Q49" s="1"/>
      <c r="R49" s="1"/>
      <c r="S49" s="5"/>
    </row>
    <row r="50" spans="13:19" ht="39.950000000000003" customHeight="1">
      <c r="M50" s="1"/>
      <c r="N50" s="1"/>
      <c r="O50" s="1"/>
      <c r="P50" s="1"/>
      <c r="Q50" s="1"/>
      <c r="R50" s="1"/>
      <c r="S50" s="5"/>
    </row>
    <row r="51" spans="13:19" ht="39.950000000000003" customHeight="1">
      <c r="M51" s="1"/>
      <c r="N51" s="1"/>
      <c r="O51" s="1"/>
      <c r="P51" s="1"/>
      <c r="Q51" s="1"/>
      <c r="R51" s="1"/>
      <c r="S51" s="5"/>
    </row>
    <row r="52" spans="13:19" ht="39.950000000000003" customHeight="1">
      <c r="M52" s="1"/>
      <c r="N52" s="1"/>
      <c r="O52" s="1"/>
      <c r="P52" s="1"/>
      <c r="Q52" s="1"/>
      <c r="R52" s="1"/>
      <c r="S52" s="5"/>
    </row>
    <row r="53" spans="13:19" ht="39.950000000000003" customHeight="1">
      <c r="M53" s="1"/>
      <c r="N53" s="1"/>
      <c r="O53" s="1"/>
      <c r="P53" s="1"/>
      <c r="Q53" s="1"/>
      <c r="R53" s="1"/>
      <c r="S53" s="5"/>
    </row>
    <row r="54" spans="13:19" ht="39.950000000000003" customHeight="1">
      <c r="M54" s="1"/>
      <c r="N54" s="1"/>
      <c r="O54" s="1"/>
      <c r="P54" s="1"/>
      <c r="Q54" s="1"/>
      <c r="R54" s="1"/>
      <c r="S54" s="5"/>
    </row>
    <row r="55" spans="13:19" ht="39.950000000000003" customHeight="1">
      <c r="M55" s="1"/>
      <c r="N55" s="1"/>
      <c r="O55" s="1"/>
      <c r="P55" s="1"/>
      <c r="Q55" s="1"/>
      <c r="R55" s="1"/>
      <c r="S55" s="5"/>
    </row>
    <row r="56" spans="13:19" ht="39.950000000000003" customHeight="1">
      <c r="M56" s="1"/>
      <c r="N56" s="1"/>
      <c r="O56" s="1"/>
      <c r="P56" s="1"/>
      <c r="Q56" s="1"/>
      <c r="R56" s="1"/>
      <c r="S56" s="5"/>
    </row>
    <row r="57" spans="13:19" ht="39.950000000000003" customHeight="1">
      <c r="M57" s="1"/>
      <c r="N57" s="1"/>
      <c r="O57" s="1"/>
      <c r="P57" s="1"/>
      <c r="Q57" s="1"/>
      <c r="R57" s="1"/>
      <c r="S57" s="5"/>
    </row>
    <row r="58" spans="13:19" ht="39.950000000000003" customHeight="1">
      <c r="M58" s="1"/>
      <c r="N58" s="1"/>
      <c r="O58" s="1"/>
      <c r="P58" s="1"/>
      <c r="Q58" s="1"/>
      <c r="R58" s="1"/>
      <c r="S58" s="5"/>
    </row>
    <row r="59" spans="13:19" ht="39.950000000000003" customHeight="1">
      <c r="M59" s="1"/>
      <c r="N59" s="1"/>
      <c r="O59" s="1"/>
      <c r="P59" s="1"/>
      <c r="Q59" s="1"/>
      <c r="R59" s="1"/>
      <c r="S59" s="5"/>
    </row>
    <row r="60" spans="13:19" ht="39.950000000000003" customHeight="1">
      <c r="M60" s="1"/>
      <c r="N60" s="1"/>
      <c r="O60" s="1"/>
      <c r="P60" s="1"/>
      <c r="Q60" s="1"/>
      <c r="R60" s="1"/>
      <c r="S60" s="5"/>
    </row>
    <row r="61" spans="13:19" ht="39.950000000000003" customHeight="1">
      <c r="M61" s="1"/>
      <c r="N61" s="1"/>
      <c r="O61" s="1"/>
      <c r="P61" s="1"/>
      <c r="Q61" s="1"/>
      <c r="R61" s="1"/>
      <c r="S61" s="5"/>
    </row>
    <row r="62" spans="13:19" ht="39.950000000000003" customHeight="1">
      <c r="M62" s="1"/>
      <c r="N62" s="1"/>
      <c r="O62" s="1"/>
      <c r="P62" s="1"/>
      <c r="Q62" s="1"/>
      <c r="R62" s="1"/>
      <c r="S62" s="5"/>
    </row>
    <row r="63" spans="13:19" ht="39.950000000000003" customHeight="1">
      <c r="M63" s="1"/>
      <c r="N63" s="1"/>
      <c r="O63" s="1"/>
      <c r="P63" s="1"/>
      <c r="Q63" s="1"/>
      <c r="R63" s="1"/>
      <c r="S63" s="5"/>
    </row>
    <row r="64" spans="13:19" ht="39.950000000000003" customHeight="1">
      <c r="M64" s="1"/>
      <c r="N64" s="1"/>
      <c r="O64" s="1"/>
      <c r="P64" s="1"/>
      <c r="Q64" s="1"/>
      <c r="R64" s="1"/>
      <c r="S64" s="5"/>
    </row>
    <row r="65" spans="13:19" ht="39.950000000000003" customHeight="1">
      <c r="M65" s="1"/>
      <c r="N65" s="1"/>
      <c r="O65" s="1"/>
      <c r="P65" s="1"/>
      <c r="Q65" s="1"/>
      <c r="R65" s="1"/>
      <c r="S65" s="5"/>
    </row>
    <row r="66" spans="13:19" ht="39.950000000000003" customHeight="1">
      <c r="M66" s="1"/>
      <c r="N66" s="1"/>
      <c r="O66" s="1"/>
      <c r="P66" s="1"/>
      <c r="Q66" s="1"/>
      <c r="R66" s="1"/>
      <c r="S66" s="5"/>
    </row>
    <row r="67" spans="13:19" ht="39.950000000000003" customHeight="1">
      <c r="M67" s="1"/>
      <c r="N67" s="1"/>
      <c r="O67" s="1"/>
      <c r="P67" s="1"/>
      <c r="Q67" s="1"/>
      <c r="R67" s="1"/>
      <c r="S67" s="5"/>
    </row>
    <row r="68" spans="13:19" ht="39.950000000000003" customHeight="1">
      <c r="M68" s="1"/>
      <c r="N68" s="1"/>
      <c r="O68" s="1"/>
      <c r="P68" s="1"/>
      <c r="Q68" s="1"/>
      <c r="R68" s="1"/>
      <c r="S68" s="5"/>
    </row>
    <row r="69" spans="13:19" ht="39.950000000000003" customHeight="1">
      <c r="M69" s="1"/>
      <c r="N69" s="1"/>
      <c r="O69" s="1"/>
      <c r="P69" s="1"/>
      <c r="Q69" s="1"/>
      <c r="R69" s="1"/>
      <c r="S69" s="5"/>
    </row>
    <row r="70" spans="13:19" ht="39.950000000000003" customHeight="1">
      <c r="M70" s="1"/>
      <c r="N70" s="1"/>
      <c r="O70" s="1"/>
      <c r="P70" s="1"/>
      <c r="Q70" s="1"/>
      <c r="R70" s="1"/>
      <c r="S70" s="5"/>
    </row>
    <row r="71" spans="13:19" ht="39.950000000000003" customHeight="1">
      <c r="M71" s="1"/>
      <c r="N71" s="1"/>
      <c r="O71" s="1"/>
      <c r="P71" s="1"/>
      <c r="Q71" s="1"/>
      <c r="R71" s="1"/>
      <c r="S71" s="5"/>
    </row>
    <row r="72" spans="13:19" ht="39.950000000000003" customHeight="1">
      <c r="M72" s="1"/>
      <c r="N72" s="1"/>
      <c r="O72" s="1"/>
      <c r="P72" s="1"/>
      <c r="Q72" s="1"/>
      <c r="R72" s="1"/>
      <c r="S72" s="5"/>
    </row>
    <row r="73" spans="13:19" ht="39.950000000000003" customHeight="1">
      <c r="M73" s="1"/>
      <c r="N73" s="1"/>
      <c r="O73" s="1"/>
      <c r="P73" s="1"/>
      <c r="Q73" s="1"/>
      <c r="R73" s="1"/>
      <c r="S73" s="5"/>
    </row>
    <row r="74" spans="13:19" ht="39.950000000000003" customHeight="1">
      <c r="M74" s="1"/>
      <c r="N74" s="1"/>
      <c r="O74" s="1"/>
      <c r="P74" s="1"/>
      <c r="Q74" s="1"/>
      <c r="R74" s="1"/>
      <c r="S74" s="5"/>
    </row>
    <row r="75" spans="13:19" ht="39.950000000000003" customHeight="1">
      <c r="M75" s="1"/>
      <c r="N75" s="1"/>
      <c r="O75" s="1"/>
      <c r="P75" s="1"/>
      <c r="Q75" s="1"/>
      <c r="R75" s="1"/>
      <c r="S75" s="5"/>
    </row>
    <row r="76" spans="13:19" ht="39.950000000000003" customHeight="1">
      <c r="M76" s="1"/>
      <c r="N76" s="1"/>
      <c r="O76" s="1"/>
      <c r="P76" s="1"/>
      <c r="Q76" s="1"/>
      <c r="R76" s="1"/>
      <c r="S76" s="5"/>
    </row>
    <row r="77" spans="13:19" ht="39.950000000000003" customHeight="1">
      <c r="M77" s="1"/>
      <c r="N77" s="1"/>
      <c r="O77" s="1"/>
      <c r="P77" s="1"/>
      <c r="Q77" s="1"/>
      <c r="R77" s="1"/>
      <c r="S77" s="5"/>
    </row>
    <row r="78" spans="13:19" ht="39.950000000000003" customHeight="1">
      <c r="M78" s="1"/>
      <c r="N78" s="1"/>
      <c r="O78" s="1"/>
      <c r="P78" s="1"/>
      <c r="Q78" s="1"/>
      <c r="R78" s="1"/>
      <c r="S78" s="5"/>
    </row>
    <row r="79" spans="13:19" ht="39.950000000000003" customHeight="1">
      <c r="M79" s="1"/>
      <c r="N79" s="1"/>
      <c r="O79" s="1"/>
      <c r="P79" s="1"/>
      <c r="Q79" s="1"/>
      <c r="R79" s="1"/>
      <c r="S79" s="5"/>
    </row>
    <row r="80" spans="13:19" ht="39.950000000000003" customHeight="1">
      <c r="M80" s="1"/>
      <c r="N80" s="1"/>
      <c r="O80" s="1"/>
      <c r="P80" s="1"/>
      <c r="Q80" s="1"/>
      <c r="S80" s="5"/>
    </row>
    <row r="81" spans="13:19" ht="39.950000000000003" customHeight="1">
      <c r="M81" s="1"/>
      <c r="N81" s="1"/>
      <c r="O81" s="1"/>
      <c r="P81" s="1"/>
      <c r="Q81" s="1"/>
      <c r="R81" s="3"/>
    </row>
    <row r="82" spans="13:19" ht="39.950000000000003" customHeight="1">
      <c r="M82" s="1"/>
      <c r="N82" s="1"/>
      <c r="O82" s="1"/>
      <c r="P82" s="1"/>
      <c r="Q82" s="1"/>
      <c r="R82" s="3"/>
    </row>
    <row r="83" spans="13:19" ht="39.950000000000003" customHeight="1">
      <c r="M83" s="1"/>
      <c r="N83" s="1"/>
      <c r="O83" s="1"/>
      <c r="P83" s="1"/>
      <c r="Q83" s="1"/>
      <c r="R83" s="3"/>
    </row>
    <row r="84" spans="13:19" ht="39.950000000000003" customHeight="1">
      <c r="M84" s="1"/>
      <c r="N84" s="1"/>
      <c r="O84" s="1"/>
      <c r="P84" s="1"/>
      <c r="Q84" s="1"/>
      <c r="R84" s="3"/>
    </row>
    <row r="85" spans="13:19" ht="39.950000000000003" customHeight="1">
      <c r="M85" s="1"/>
      <c r="N85" s="1"/>
      <c r="O85" s="1"/>
      <c r="P85" s="1"/>
      <c r="Q85" s="1"/>
      <c r="R85" s="3"/>
    </row>
    <row r="86" spans="13:19" ht="39.950000000000003" customHeight="1">
      <c r="M86" s="1"/>
      <c r="N86" s="1"/>
      <c r="O86" s="1"/>
      <c r="P86" s="1"/>
      <c r="Q86" s="1"/>
      <c r="R86" s="3"/>
    </row>
    <row r="87" spans="13:19" ht="39.950000000000003" customHeight="1">
      <c r="M87" s="1"/>
      <c r="N87" s="1"/>
      <c r="O87" s="1"/>
      <c r="P87" s="1"/>
      <c r="Q87" s="1"/>
      <c r="R87" s="3"/>
    </row>
    <row r="88" spans="13:19" ht="39.950000000000003" customHeight="1">
      <c r="M88" s="1"/>
      <c r="N88" s="1"/>
      <c r="O88" s="1"/>
      <c r="P88" s="1"/>
      <c r="Q88" s="1"/>
      <c r="R88" s="3"/>
    </row>
    <row r="89" spans="13:19" ht="39.950000000000003" customHeight="1">
      <c r="M89" s="1"/>
      <c r="N89" s="1"/>
      <c r="O89" s="1"/>
      <c r="P89" s="1"/>
      <c r="Q89" s="1"/>
      <c r="R89" s="3"/>
    </row>
    <row r="90" spans="13:19" ht="39.950000000000003" customHeight="1">
      <c r="M90" s="1"/>
      <c r="N90" s="1"/>
      <c r="O90" s="1"/>
      <c r="P90" s="1"/>
      <c r="Q90" s="1"/>
      <c r="R90" s="3"/>
    </row>
    <row r="91" spans="13:19" ht="39.950000000000003" customHeight="1">
      <c r="M91" s="1"/>
      <c r="N91" s="1"/>
      <c r="O91" s="1"/>
      <c r="P91" s="1"/>
      <c r="Q91" s="1"/>
      <c r="R91" s="3"/>
    </row>
    <row r="92" spans="13:19" ht="39.950000000000003" customHeight="1">
      <c r="M92" s="1"/>
      <c r="N92" s="1"/>
      <c r="O92" s="1"/>
      <c r="P92" s="1"/>
      <c r="Q92" s="1"/>
      <c r="R92" s="3"/>
    </row>
    <row r="93" spans="13:19" ht="39.950000000000003" customHeight="1">
      <c r="M93" s="1"/>
      <c r="N93" s="1"/>
      <c r="O93" s="1"/>
      <c r="P93" s="1"/>
      <c r="Q93" s="1"/>
      <c r="R93" s="3"/>
    </row>
    <row r="94" spans="13:19" ht="39.950000000000003" customHeight="1">
      <c r="M94" s="1"/>
      <c r="N94" s="1"/>
      <c r="O94" s="1"/>
      <c r="P94" s="1"/>
      <c r="Q94" s="1"/>
      <c r="R94" s="3"/>
    </row>
    <row r="95" spans="13:19" ht="39.950000000000003" customHeight="1">
      <c r="M95" s="1"/>
      <c r="N95" s="1"/>
      <c r="O95" s="1"/>
      <c r="P95" s="1"/>
      <c r="Q95" s="1"/>
      <c r="R95" s="3"/>
    </row>
    <row r="96" spans="13:19" ht="39.950000000000003" customHeight="1">
      <c r="M96" s="1"/>
      <c r="N96" s="1"/>
      <c r="O96" s="1"/>
      <c r="P96" s="1"/>
      <c r="Q96" s="1"/>
      <c r="R96" s="3"/>
      <c r="S96" s="1"/>
    </row>
    <row r="97" spans="13:19" ht="39.950000000000003" customHeight="1">
      <c r="M97" s="1"/>
      <c r="N97" s="1"/>
      <c r="O97" s="1"/>
      <c r="P97" s="1"/>
      <c r="Q97" s="1"/>
      <c r="R97" s="3"/>
      <c r="S97" s="1"/>
    </row>
    <row r="98" spans="13:19" ht="39.950000000000003" customHeight="1">
      <c r="M98" s="1"/>
      <c r="N98" s="1"/>
      <c r="O98" s="1"/>
      <c r="P98" s="1"/>
      <c r="Q98" s="1"/>
      <c r="R98" s="3"/>
      <c r="S98" s="1"/>
    </row>
    <row r="99" spans="13:19" ht="39.950000000000003" customHeight="1">
      <c r="M99" s="1"/>
      <c r="N99" s="1"/>
      <c r="O99" s="1"/>
      <c r="P99" s="1"/>
      <c r="Q99" s="1"/>
      <c r="R99" s="3"/>
      <c r="S99" s="1"/>
    </row>
    <row r="100" spans="13:19" ht="39.950000000000003" customHeight="1">
      <c r="M100" s="1"/>
      <c r="N100" s="1"/>
      <c r="O100" s="1"/>
      <c r="P100" s="1"/>
      <c r="Q100" s="1"/>
      <c r="R100" s="3"/>
      <c r="S100" s="1"/>
    </row>
    <row r="101" spans="13:19" ht="39.950000000000003" customHeight="1">
      <c r="M101" s="1"/>
      <c r="N101" s="1"/>
      <c r="O101" s="1"/>
      <c r="P101" s="1"/>
      <c r="Q101" s="1"/>
      <c r="R101" s="3"/>
      <c r="S101" s="1"/>
    </row>
    <row r="102" spans="13:19" ht="39.950000000000003" customHeight="1">
      <c r="M102" s="1"/>
      <c r="N102" s="1"/>
      <c r="O102" s="1"/>
      <c r="P102" s="1"/>
      <c r="Q102" s="1"/>
      <c r="R102" s="3"/>
      <c r="S102" s="1"/>
    </row>
    <row r="103" spans="13:19" ht="39.950000000000003" customHeight="1">
      <c r="M103" s="1"/>
      <c r="N103" s="1"/>
      <c r="O103" s="1"/>
      <c r="P103" s="1"/>
      <c r="Q103" s="1"/>
      <c r="R103" s="3"/>
      <c r="S103" s="1"/>
    </row>
    <row r="104" spans="13:19" ht="39.950000000000003" customHeight="1">
      <c r="M104" s="1"/>
      <c r="N104" s="1"/>
      <c r="O104" s="1"/>
      <c r="P104" s="1"/>
      <c r="Q104" s="1"/>
      <c r="R104" s="3"/>
      <c r="S104" s="1"/>
    </row>
    <row r="105" spans="13:19" ht="39.950000000000003" customHeight="1">
      <c r="M105" s="1"/>
      <c r="N105" s="1"/>
      <c r="O105" s="1"/>
      <c r="P105" s="1"/>
      <c r="Q105" s="1"/>
      <c r="R105" s="3"/>
      <c r="S105" s="1"/>
    </row>
    <row r="106" spans="13:19" ht="39.950000000000003" customHeight="1">
      <c r="M106" s="1"/>
      <c r="N106" s="1"/>
      <c r="O106" s="1"/>
      <c r="P106" s="1"/>
      <c r="Q106" s="1"/>
      <c r="R106" s="3"/>
      <c r="S106" s="1"/>
    </row>
    <row r="107" spans="13:19" ht="39.950000000000003" customHeight="1">
      <c r="M107" s="1"/>
      <c r="N107" s="1"/>
      <c r="O107" s="1"/>
      <c r="P107" s="1"/>
      <c r="Q107" s="1"/>
      <c r="R107" s="3"/>
      <c r="S107" s="1"/>
    </row>
    <row r="108" spans="13:19" ht="39.950000000000003" customHeight="1">
      <c r="M108" s="1"/>
      <c r="N108" s="1"/>
      <c r="O108" s="1"/>
      <c r="P108" s="1"/>
      <c r="Q108" s="1"/>
      <c r="R108" s="3"/>
      <c r="S108" s="1"/>
    </row>
    <row r="109" spans="13:19" ht="39.950000000000003" customHeight="1">
      <c r="M109" s="1"/>
      <c r="N109" s="1"/>
      <c r="O109" s="1"/>
      <c r="P109" s="1"/>
      <c r="Q109" s="1"/>
      <c r="R109" s="3"/>
      <c r="S109" s="1"/>
    </row>
    <row r="110" spans="13:19" ht="39.950000000000003" customHeight="1">
      <c r="M110" s="1"/>
      <c r="N110" s="1"/>
      <c r="O110" s="1"/>
      <c r="P110" s="1"/>
      <c r="Q110" s="1"/>
      <c r="R110" s="3"/>
      <c r="S110" s="1"/>
    </row>
    <row r="111" spans="13:19" ht="39.950000000000003" customHeight="1">
      <c r="M111" s="1"/>
      <c r="N111" s="1"/>
      <c r="O111" s="1"/>
      <c r="P111" s="1"/>
      <c r="Q111" s="1"/>
      <c r="R111" s="3"/>
      <c r="S111" s="1"/>
    </row>
    <row r="112" spans="13:19" ht="39.950000000000003" customHeight="1">
      <c r="M112" s="1"/>
      <c r="N112" s="1"/>
      <c r="O112" s="1"/>
      <c r="P112" s="1"/>
      <c r="Q112" s="1"/>
      <c r="R112" s="3"/>
      <c r="S112" s="1"/>
    </row>
    <row r="113" spans="13:19" ht="39.950000000000003" customHeight="1">
      <c r="M113" s="1"/>
      <c r="N113" s="1"/>
      <c r="O113" s="1"/>
      <c r="P113" s="1"/>
      <c r="Q113" s="1"/>
      <c r="R113" s="3"/>
      <c r="S113" s="1"/>
    </row>
    <row r="114" spans="13:19" ht="39.950000000000003" customHeight="1">
      <c r="M114" s="1"/>
      <c r="N114" s="1"/>
      <c r="O114" s="1"/>
      <c r="P114" s="1"/>
      <c r="Q114" s="1"/>
      <c r="R114" s="3"/>
      <c r="S114" s="1"/>
    </row>
    <row r="115" spans="13:19" ht="39.950000000000003" customHeight="1">
      <c r="M115" s="1"/>
      <c r="N115" s="1"/>
      <c r="O115" s="1"/>
      <c r="P115" s="1"/>
      <c r="Q115" s="1"/>
      <c r="R115" s="3"/>
      <c r="S115" s="1"/>
    </row>
    <row r="116" spans="13:19" ht="39.950000000000003" customHeight="1">
      <c r="M116" s="1"/>
      <c r="N116" s="1"/>
      <c r="O116" s="1"/>
      <c r="P116" s="1"/>
      <c r="Q116" s="1"/>
      <c r="R116" s="3"/>
      <c r="S116" s="1"/>
    </row>
    <row r="117" spans="13:19" ht="39.950000000000003" customHeight="1">
      <c r="M117" s="1"/>
      <c r="N117" s="1"/>
      <c r="O117" s="1"/>
      <c r="P117" s="1"/>
      <c r="Q117" s="1"/>
      <c r="R117" s="3"/>
      <c r="S117" s="1"/>
    </row>
    <row r="118" spans="13:19" ht="39.950000000000003" customHeight="1">
      <c r="M118" s="1"/>
      <c r="N118" s="1"/>
      <c r="O118" s="1"/>
      <c r="P118" s="1"/>
      <c r="Q118" s="1"/>
      <c r="R118" s="3"/>
      <c r="S118" s="1"/>
    </row>
    <row r="119" spans="13:19" ht="39.950000000000003" customHeight="1">
      <c r="M119" s="1"/>
      <c r="N119" s="1"/>
      <c r="O119" s="1"/>
      <c r="P119" s="1"/>
      <c r="Q119" s="1"/>
      <c r="R119" s="3"/>
      <c r="S119" s="1"/>
    </row>
    <row r="120" spans="13:19" ht="39.950000000000003" customHeight="1">
      <c r="M120" s="1"/>
      <c r="N120" s="1"/>
      <c r="O120" s="1"/>
      <c r="P120" s="1"/>
      <c r="Q120" s="1"/>
      <c r="R120" s="3"/>
      <c r="S120" s="1"/>
    </row>
    <row r="121" spans="13:19" ht="39.950000000000003" customHeight="1">
      <c r="M121" s="1"/>
      <c r="N121" s="1"/>
      <c r="O121" s="1"/>
      <c r="P121" s="1"/>
      <c r="Q121" s="1"/>
      <c r="R121" s="3"/>
      <c r="S121" s="1"/>
    </row>
    <row r="122" spans="13:19" ht="39.950000000000003" customHeight="1">
      <c r="M122" s="1"/>
      <c r="N122" s="1"/>
      <c r="O122" s="1"/>
      <c r="P122" s="1"/>
      <c r="Q122" s="1"/>
      <c r="R122" s="3"/>
      <c r="S122" s="1"/>
    </row>
    <row r="123" spans="13:19" ht="39.950000000000003" customHeight="1">
      <c r="M123" s="1"/>
      <c r="N123" s="1"/>
      <c r="O123" s="1"/>
      <c r="P123" s="1"/>
      <c r="Q123" s="1"/>
      <c r="R123" s="3"/>
      <c r="S123" s="1"/>
    </row>
    <row r="124" spans="13:19" ht="39.950000000000003" customHeight="1">
      <c r="M124" s="1"/>
      <c r="N124" s="1"/>
      <c r="O124" s="1"/>
      <c r="P124" s="1"/>
      <c r="Q124" s="1"/>
      <c r="R124" s="3"/>
      <c r="S124" s="1"/>
    </row>
    <row r="125" spans="13:19" ht="39.950000000000003" customHeight="1">
      <c r="M125" s="1"/>
      <c r="N125" s="1"/>
      <c r="O125" s="1"/>
      <c r="P125" s="1"/>
      <c r="Q125" s="1"/>
      <c r="R125" s="3"/>
      <c r="S125" s="1"/>
    </row>
    <row r="126" spans="13:19" ht="39.950000000000003" customHeight="1">
      <c r="M126" s="1"/>
      <c r="N126" s="1"/>
      <c r="O126" s="1"/>
      <c r="P126" s="1"/>
      <c r="Q126" s="1"/>
      <c r="R126" s="3"/>
      <c r="S126" s="1"/>
    </row>
    <row r="127" spans="13:19" ht="39.950000000000003" customHeight="1">
      <c r="M127" s="1"/>
      <c r="N127" s="1"/>
      <c r="O127" s="1"/>
      <c r="P127" s="1"/>
      <c r="Q127" s="1"/>
      <c r="R127" s="3"/>
      <c r="S127" s="1"/>
    </row>
    <row r="128" spans="13:19" ht="39.950000000000003" customHeight="1">
      <c r="M128" s="1"/>
      <c r="N128" s="1"/>
      <c r="O128" s="1"/>
      <c r="P128" s="1"/>
      <c r="Q128" s="1"/>
      <c r="R128" s="3"/>
      <c r="S128" s="1"/>
    </row>
    <row r="129" spans="13:19" ht="39.950000000000003" customHeight="1">
      <c r="M129" s="1"/>
      <c r="N129" s="1"/>
      <c r="O129" s="1"/>
      <c r="P129" s="1"/>
      <c r="Q129" s="1"/>
      <c r="R129" s="3"/>
      <c r="S129" s="1"/>
    </row>
    <row r="130" spans="13:19" ht="39.950000000000003" customHeight="1">
      <c r="M130" s="1"/>
      <c r="N130" s="1"/>
      <c r="O130" s="1"/>
      <c r="P130" s="1"/>
      <c r="Q130" s="1"/>
      <c r="R130" s="3"/>
      <c r="S130" s="1"/>
    </row>
    <row r="131" spans="13:19" ht="39.950000000000003" customHeight="1">
      <c r="M131" s="1"/>
      <c r="N131" s="1"/>
      <c r="O131" s="1"/>
      <c r="P131" s="1"/>
      <c r="Q131" s="1"/>
      <c r="R131" s="3"/>
      <c r="S131" s="1"/>
    </row>
    <row r="132" spans="13:19" ht="39.950000000000003" customHeight="1">
      <c r="M132" s="1"/>
      <c r="N132" s="1"/>
      <c r="O132" s="1"/>
      <c r="P132" s="1"/>
      <c r="Q132" s="1"/>
      <c r="R132" s="3"/>
      <c r="S132" s="1"/>
    </row>
    <row r="133" spans="13:19" ht="39.950000000000003" customHeight="1">
      <c r="M133" s="1"/>
      <c r="N133" s="1"/>
      <c r="O133" s="1"/>
      <c r="P133" s="1"/>
      <c r="Q133" s="1"/>
      <c r="R133" s="3"/>
      <c r="S133" s="1"/>
    </row>
    <row r="134" spans="13:19" ht="39.950000000000003" customHeight="1">
      <c r="M134" s="1"/>
      <c r="N134" s="1"/>
      <c r="O134" s="1"/>
      <c r="P134" s="1"/>
      <c r="Q134" s="1"/>
      <c r="R134" s="3"/>
      <c r="S134" s="1"/>
    </row>
    <row r="135" spans="13:19" ht="39.950000000000003" customHeight="1">
      <c r="M135" s="1"/>
      <c r="N135" s="1"/>
      <c r="O135" s="1"/>
      <c r="P135" s="1"/>
      <c r="Q135" s="1"/>
      <c r="R135" s="3"/>
      <c r="S135" s="1"/>
    </row>
    <row r="136" spans="13:19" ht="39.950000000000003" customHeight="1">
      <c r="M136" s="1"/>
      <c r="N136" s="1"/>
      <c r="O136" s="1"/>
      <c r="P136" s="1"/>
      <c r="Q136" s="1"/>
      <c r="R136" s="3"/>
      <c r="S136" s="1"/>
    </row>
    <row r="137" spans="13:19" ht="39.950000000000003" customHeight="1">
      <c r="M137" s="1"/>
      <c r="N137" s="1"/>
      <c r="O137" s="1"/>
      <c r="P137" s="1"/>
      <c r="Q137" s="1"/>
      <c r="R137" s="3"/>
      <c r="S137" s="1"/>
    </row>
    <row r="138" spans="13:19" ht="39.950000000000003" customHeight="1">
      <c r="M138" s="1"/>
      <c r="N138" s="1"/>
      <c r="O138" s="1"/>
      <c r="P138" s="1"/>
      <c r="Q138" s="1"/>
      <c r="R138" s="3"/>
      <c r="S138" s="1"/>
    </row>
    <row r="139" spans="13:19" ht="39.950000000000003" customHeight="1">
      <c r="M139" s="1"/>
      <c r="N139" s="1"/>
      <c r="O139" s="1"/>
      <c r="P139" s="1"/>
      <c r="Q139" s="1"/>
      <c r="R139" s="3"/>
      <c r="S139" s="1"/>
    </row>
    <row r="140" spans="13:19" ht="39.950000000000003" customHeight="1">
      <c r="M140" s="1"/>
      <c r="N140" s="1"/>
      <c r="O140" s="1"/>
      <c r="P140" s="1"/>
      <c r="Q140" s="1"/>
      <c r="R140" s="3"/>
      <c r="S140" s="1"/>
    </row>
    <row r="141" spans="13:19" ht="39.950000000000003" customHeight="1">
      <c r="M141" s="1"/>
      <c r="N141" s="1"/>
      <c r="O141" s="1"/>
      <c r="P141" s="1"/>
      <c r="Q141" s="1"/>
      <c r="R141" s="3"/>
      <c r="S141" s="1"/>
    </row>
    <row r="142" spans="13:19" ht="39.950000000000003" customHeight="1">
      <c r="M142" s="1"/>
      <c r="N142" s="1"/>
      <c r="O142" s="1"/>
      <c r="P142" s="1"/>
      <c r="Q142" s="1"/>
      <c r="R142" s="3"/>
      <c r="S142" s="1"/>
    </row>
    <row r="143" spans="13:19" ht="39.950000000000003" customHeight="1">
      <c r="M143" s="1"/>
      <c r="N143" s="1"/>
      <c r="O143" s="1"/>
      <c r="P143" s="1"/>
      <c r="Q143" s="1"/>
      <c r="R143" s="3"/>
      <c r="S143" s="1"/>
    </row>
    <row r="144" spans="13:19" ht="39.950000000000003" customHeight="1">
      <c r="M144" s="1"/>
      <c r="N144" s="1"/>
      <c r="O144" s="1"/>
      <c r="P144" s="1"/>
      <c r="Q144" s="1"/>
      <c r="R144" s="3"/>
      <c r="S144" s="1"/>
    </row>
    <row r="145" spans="13:19" ht="39.950000000000003" customHeight="1">
      <c r="M145" s="1"/>
      <c r="N145" s="1"/>
      <c r="O145" s="1"/>
      <c r="P145" s="1"/>
      <c r="Q145" s="1"/>
      <c r="R145" s="3"/>
      <c r="S145" s="1"/>
    </row>
    <row r="146" spans="13:19" ht="39.950000000000003" customHeight="1">
      <c r="M146" s="1"/>
      <c r="N146" s="1"/>
      <c r="O146" s="1"/>
      <c r="P146" s="1"/>
      <c r="Q146" s="1"/>
      <c r="R146" s="3"/>
      <c r="S146" s="1"/>
    </row>
    <row r="147" spans="13:19" ht="39.950000000000003" customHeight="1">
      <c r="M147" s="1"/>
      <c r="N147" s="1"/>
      <c r="O147" s="1"/>
      <c r="P147" s="1"/>
      <c r="Q147" s="1"/>
      <c r="R147" s="3"/>
      <c r="S147" s="1"/>
    </row>
    <row r="148" spans="13:19" ht="39.950000000000003" customHeight="1">
      <c r="M148" s="1"/>
      <c r="N148" s="1"/>
      <c r="O148" s="1"/>
      <c r="P148" s="1"/>
      <c r="Q148" s="1"/>
      <c r="R148" s="3"/>
      <c r="S148" s="1"/>
    </row>
    <row r="149" spans="13:19" ht="39.950000000000003" customHeight="1">
      <c r="M149" s="1"/>
      <c r="N149" s="1"/>
      <c r="O149" s="1"/>
      <c r="P149" s="1"/>
      <c r="Q149" s="1"/>
      <c r="R149" s="3"/>
      <c r="S149" s="1"/>
    </row>
    <row r="150" spans="13:19" ht="39.950000000000003" customHeight="1">
      <c r="M150" s="1"/>
      <c r="N150" s="1"/>
      <c r="O150" s="1"/>
      <c r="P150" s="1"/>
      <c r="Q150" s="1"/>
      <c r="R150" s="3"/>
      <c r="S150" s="1"/>
    </row>
    <row r="151" spans="13:19" ht="39.950000000000003" customHeight="1">
      <c r="M151" s="1"/>
      <c r="N151" s="1"/>
      <c r="O151" s="1"/>
      <c r="P151" s="1"/>
      <c r="Q151" s="1"/>
      <c r="R151" s="3"/>
      <c r="S151" s="1"/>
    </row>
    <row r="152" spans="13:19" ht="39.950000000000003" customHeight="1">
      <c r="M152" s="1"/>
      <c r="N152" s="1"/>
      <c r="O152" s="1"/>
      <c r="P152" s="1"/>
      <c r="Q152" s="1"/>
      <c r="R152" s="3"/>
      <c r="S152" s="1"/>
    </row>
    <row r="153" spans="13:19" ht="39.950000000000003" customHeight="1">
      <c r="M153" s="1"/>
      <c r="N153" s="1"/>
      <c r="O153" s="1"/>
      <c r="P153" s="1"/>
      <c r="Q153" s="1"/>
      <c r="R153" s="3"/>
      <c r="S153" s="1"/>
    </row>
    <row r="154" spans="13:19" ht="39.950000000000003" customHeight="1">
      <c r="M154" s="1"/>
      <c r="N154" s="1"/>
      <c r="O154" s="1"/>
      <c r="P154" s="1"/>
      <c r="Q154" s="1"/>
      <c r="R154" s="3"/>
      <c r="S154" s="1"/>
    </row>
    <row r="155" spans="13:19" ht="39.950000000000003" customHeight="1">
      <c r="M155" s="1"/>
      <c r="N155" s="1"/>
      <c r="O155" s="1"/>
      <c r="P155" s="1"/>
      <c r="Q155" s="1"/>
      <c r="R155" s="3"/>
      <c r="S155" s="1"/>
    </row>
    <row r="156" spans="13:19" ht="39.950000000000003" customHeight="1">
      <c r="M156" s="1"/>
      <c r="N156" s="1"/>
      <c r="O156" s="1"/>
      <c r="P156" s="1"/>
      <c r="Q156" s="1"/>
      <c r="R156" s="3"/>
      <c r="S156" s="1"/>
    </row>
    <row r="157" spans="13:19" ht="39.950000000000003" customHeight="1">
      <c r="M157" s="1"/>
      <c r="N157" s="1"/>
      <c r="O157" s="1"/>
      <c r="P157" s="1"/>
      <c r="Q157" s="1"/>
      <c r="R157" s="3"/>
      <c r="S157" s="1"/>
    </row>
    <row r="158" spans="13:19" ht="39.950000000000003" customHeight="1">
      <c r="M158" s="1"/>
      <c r="N158" s="1"/>
      <c r="O158" s="1"/>
      <c r="P158" s="1"/>
      <c r="Q158" s="1"/>
      <c r="R158" s="3"/>
      <c r="S158" s="1"/>
    </row>
    <row r="159" spans="13:19" ht="39.950000000000003" customHeight="1">
      <c r="M159" s="1"/>
      <c r="N159" s="1"/>
      <c r="O159" s="1"/>
      <c r="P159" s="1"/>
      <c r="Q159" s="1"/>
      <c r="R159" s="3"/>
      <c r="S159" s="1"/>
    </row>
    <row r="160" spans="13:19" ht="39.950000000000003" customHeight="1">
      <c r="M160" s="1"/>
      <c r="N160" s="1"/>
      <c r="O160" s="1"/>
      <c r="P160" s="1"/>
      <c r="Q160" s="1"/>
      <c r="R160" s="3"/>
      <c r="S160" s="1"/>
    </row>
    <row r="161" spans="13:19" ht="39.950000000000003" customHeight="1">
      <c r="M161" s="1"/>
      <c r="N161" s="1"/>
      <c r="O161" s="1"/>
      <c r="P161" s="1"/>
      <c r="Q161" s="1"/>
      <c r="R161" s="3"/>
      <c r="S161" s="1"/>
    </row>
    <row r="162" spans="13:19" ht="39.950000000000003" customHeight="1">
      <c r="M162" s="1"/>
      <c r="N162" s="1"/>
      <c r="O162" s="1"/>
      <c r="P162" s="1"/>
      <c r="Q162" s="1"/>
      <c r="R162" s="3"/>
      <c r="S162" s="1"/>
    </row>
    <row r="163" spans="13:19" ht="39.950000000000003" customHeight="1">
      <c r="M163" s="1"/>
      <c r="N163" s="1"/>
      <c r="O163" s="1"/>
      <c r="P163" s="1"/>
      <c r="Q163" s="1"/>
      <c r="R163" s="3"/>
      <c r="S163" s="1"/>
    </row>
    <row r="164" spans="13:19" ht="39.950000000000003" customHeight="1">
      <c r="M164" s="1"/>
      <c r="N164" s="1"/>
      <c r="O164" s="1"/>
      <c r="P164" s="1"/>
      <c r="Q164" s="1"/>
      <c r="R164" s="3"/>
      <c r="S164" s="1"/>
    </row>
    <row r="165" spans="13:19" ht="39.950000000000003" customHeight="1">
      <c r="M165" s="1"/>
      <c r="N165" s="1"/>
      <c r="O165" s="1"/>
      <c r="P165" s="1"/>
      <c r="Q165" s="1"/>
      <c r="R165" s="3"/>
      <c r="S165" s="1"/>
    </row>
    <row r="166" spans="13:19" ht="39.950000000000003" customHeight="1">
      <c r="M166" s="1"/>
      <c r="N166" s="1"/>
      <c r="O166" s="1"/>
      <c r="P166" s="1"/>
      <c r="Q166" s="1"/>
      <c r="R166" s="3"/>
      <c r="S166" s="1"/>
    </row>
    <row r="167" spans="13:19" ht="39.950000000000003" customHeight="1">
      <c r="M167" s="1"/>
      <c r="N167" s="1"/>
      <c r="O167" s="1"/>
      <c r="P167" s="1"/>
      <c r="Q167" s="1"/>
      <c r="R167" s="3"/>
      <c r="S167" s="1"/>
    </row>
    <row r="168" spans="13:19" ht="39.950000000000003" customHeight="1">
      <c r="M168" s="1"/>
      <c r="N168" s="1"/>
      <c r="O168" s="1"/>
      <c r="P168" s="1"/>
      <c r="Q168" s="1"/>
      <c r="R168" s="3"/>
      <c r="S168" s="1"/>
    </row>
    <row r="169" spans="13:19" ht="39.950000000000003" customHeight="1">
      <c r="M169" s="1"/>
      <c r="N169" s="1"/>
      <c r="O169" s="1"/>
      <c r="P169" s="1"/>
      <c r="Q169" s="1"/>
      <c r="R169" s="3"/>
      <c r="S169" s="1"/>
    </row>
    <row r="170" spans="13:19" ht="39.950000000000003" customHeight="1">
      <c r="M170" s="1"/>
      <c r="N170" s="1"/>
      <c r="O170" s="1"/>
      <c r="P170" s="1"/>
      <c r="Q170" s="1"/>
      <c r="R170" s="3"/>
      <c r="S170" s="1"/>
    </row>
    <row r="171" spans="13:19" ht="39.950000000000003" customHeight="1">
      <c r="M171" s="1"/>
      <c r="N171" s="1"/>
      <c r="O171" s="1"/>
      <c r="P171" s="1"/>
      <c r="Q171" s="1"/>
      <c r="R171" s="3"/>
      <c r="S171" s="1"/>
    </row>
    <row r="172" spans="13:19" ht="39.950000000000003" customHeight="1">
      <c r="M172" s="1"/>
      <c r="N172" s="1"/>
      <c r="O172" s="1"/>
      <c r="P172" s="1"/>
      <c r="Q172" s="1"/>
      <c r="R172" s="3"/>
      <c r="S172" s="1"/>
    </row>
    <row r="173" spans="13:19" ht="39.950000000000003" customHeight="1">
      <c r="M173" s="1"/>
      <c r="N173" s="1"/>
      <c r="O173" s="1"/>
      <c r="P173" s="1"/>
      <c r="Q173" s="1"/>
      <c r="R173" s="3"/>
      <c r="S173" s="1"/>
    </row>
    <row r="174" spans="13:19" ht="39.950000000000003" customHeight="1">
      <c r="M174" s="1"/>
      <c r="N174" s="1"/>
      <c r="O174" s="1"/>
      <c r="P174" s="1"/>
      <c r="Q174" s="1"/>
      <c r="R174" s="3"/>
      <c r="S174" s="1"/>
    </row>
    <row r="175" spans="13:19" ht="39.950000000000003" customHeight="1">
      <c r="M175" s="1"/>
      <c r="N175" s="1"/>
      <c r="O175" s="1"/>
      <c r="P175" s="1"/>
      <c r="Q175" s="1"/>
      <c r="R175" s="3"/>
      <c r="S175" s="1"/>
    </row>
    <row r="176" spans="13:19" ht="39.950000000000003" customHeight="1">
      <c r="M176" s="1"/>
      <c r="N176" s="1"/>
      <c r="O176" s="1"/>
      <c r="P176" s="1"/>
      <c r="Q176" s="1"/>
      <c r="R176" s="3"/>
      <c r="S176" s="1"/>
    </row>
    <row r="177" spans="13:19" ht="39.950000000000003" customHeight="1">
      <c r="M177" s="1"/>
      <c r="N177" s="1"/>
      <c r="O177" s="1"/>
      <c r="P177" s="1"/>
      <c r="Q177" s="1"/>
      <c r="R177" s="3"/>
      <c r="S177" s="1"/>
    </row>
    <row r="178" spans="13:19" ht="39.950000000000003" customHeight="1">
      <c r="M178" s="1"/>
      <c r="N178" s="1"/>
      <c r="O178" s="1"/>
      <c r="P178" s="1"/>
      <c r="Q178" s="1"/>
      <c r="R178" s="3"/>
      <c r="S178" s="1"/>
    </row>
    <row r="179" spans="13:19" ht="39.950000000000003" customHeight="1">
      <c r="M179" s="1"/>
      <c r="N179" s="1"/>
      <c r="O179" s="1"/>
      <c r="P179" s="1"/>
      <c r="Q179" s="1"/>
      <c r="R179" s="3"/>
      <c r="S179" s="1"/>
    </row>
    <row r="180" spans="13:19" ht="39.950000000000003" customHeight="1">
      <c r="M180" s="1"/>
      <c r="N180" s="1"/>
      <c r="O180" s="1"/>
      <c r="P180" s="1"/>
      <c r="Q180" s="1"/>
      <c r="R180" s="3"/>
      <c r="S180" s="1"/>
    </row>
    <row r="181" spans="13:19" ht="39.950000000000003" customHeight="1">
      <c r="M181" s="1"/>
      <c r="N181" s="1"/>
      <c r="O181" s="1"/>
      <c r="P181" s="1"/>
      <c r="Q181" s="1"/>
      <c r="R181" s="3"/>
      <c r="S181" s="1"/>
    </row>
    <row r="182" spans="13:19" ht="39.950000000000003" customHeight="1">
      <c r="M182" s="1"/>
      <c r="N182" s="1"/>
      <c r="O182" s="1"/>
      <c r="P182" s="1"/>
      <c r="Q182" s="1"/>
      <c r="R182" s="3"/>
      <c r="S182" s="1"/>
    </row>
    <row r="183" spans="13:19" ht="39.950000000000003" customHeight="1">
      <c r="M183" s="1"/>
      <c r="N183" s="1"/>
      <c r="O183" s="1"/>
      <c r="P183" s="1"/>
      <c r="Q183" s="1"/>
      <c r="R183" s="3"/>
      <c r="S183" s="1"/>
    </row>
    <row r="184" spans="13:19" ht="39.950000000000003" customHeight="1">
      <c r="M184" s="1"/>
      <c r="N184" s="1"/>
      <c r="O184" s="1"/>
      <c r="P184" s="1"/>
      <c r="Q184" s="1"/>
      <c r="R184" s="3"/>
      <c r="S184" s="1"/>
    </row>
    <row r="185" spans="13:19" ht="39.950000000000003" customHeight="1">
      <c r="M185" s="1"/>
      <c r="N185" s="1"/>
      <c r="O185" s="1"/>
      <c r="P185" s="1"/>
      <c r="Q185" s="1"/>
      <c r="R185" s="3"/>
      <c r="S185" s="1"/>
    </row>
    <row r="186" spans="13:19" ht="39.950000000000003" customHeight="1">
      <c r="M186" s="1"/>
      <c r="N186" s="1"/>
      <c r="O186" s="1"/>
      <c r="P186" s="1"/>
      <c r="Q186" s="1"/>
      <c r="R186" s="3"/>
      <c r="S186" s="1"/>
    </row>
    <row r="187" spans="13:19" ht="39.950000000000003" customHeight="1">
      <c r="M187" s="1"/>
      <c r="N187" s="1"/>
      <c r="O187" s="1"/>
      <c r="P187" s="1"/>
      <c r="Q187" s="1"/>
      <c r="R187" s="3"/>
      <c r="S187" s="1"/>
    </row>
    <row r="188" spans="13:19" ht="39.950000000000003" customHeight="1">
      <c r="M188" s="1"/>
      <c r="N188" s="1"/>
      <c r="O188" s="1"/>
      <c r="P188" s="1"/>
      <c r="Q188" s="1"/>
      <c r="R188" s="3"/>
      <c r="S188" s="1"/>
    </row>
    <row r="189" spans="13:19" ht="39.950000000000003" customHeight="1">
      <c r="M189" s="1"/>
      <c r="N189" s="1"/>
      <c r="O189" s="1"/>
      <c r="P189" s="1"/>
      <c r="Q189" s="1"/>
      <c r="R189" s="3"/>
      <c r="S189" s="1"/>
    </row>
    <row r="190" spans="13:19" ht="39.950000000000003" customHeight="1">
      <c r="M190" s="1"/>
      <c r="N190" s="1"/>
      <c r="O190" s="1"/>
      <c r="P190" s="1"/>
      <c r="Q190" s="1"/>
      <c r="R190" s="3"/>
      <c r="S190" s="1"/>
    </row>
    <row r="191" spans="13:19" ht="39.950000000000003" customHeight="1">
      <c r="M191" s="1"/>
      <c r="N191" s="1"/>
      <c r="O191" s="1"/>
      <c r="P191" s="1"/>
      <c r="Q191" s="1"/>
      <c r="R191" s="3"/>
      <c r="S191" s="1"/>
    </row>
    <row r="192" spans="13:19" ht="39.950000000000003" customHeight="1">
      <c r="M192" s="1"/>
      <c r="N192" s="1"/>
      <c r="O192" s="1"/>
      <c r="P192" s="1"/>
      <c r="Q192" s="1"/>
      <c r="R192" s="3"/>
      <c r="S192" s="1"/>
    </row>
    <row r="193" spans="13:19" ht="39.950000000000003" customHeight="1">
      <c r="M193" s="1"/>
      <c r="N193" s="1"/>
      <c r="O193" s="1"/>
      <c r="P193" s="1"/>
      <c r="Q193" s="1"/>
      <c r="R193" s="3"/>
      <c r="S193" s="1"/>
    </row>
    <row r="194" spans="13:19" ht="39.950000000000003" customHeight="1">
      <c r="M194" s="1"/>
      <c r="N194" s="1"/>
      <c r="O194" s="1"/>
      <c r="P194" s="1"/>
      <c r="Q194" s="1"/>
      <c r="R194" s="3"/>
      <c r="S194" s="1"/>
    </row>
    <row r="195" spans="13:19" ht="39.950000000000003" customHeight="1">
      <c r="M195" s="1"/>
      <c r="N195" s="1"/>
      <c r="O195" s="1"/>
      <c r="P195" s="1"/>
      <c r="Q195" s="1"/>
      <c r="R195" s="3"/>
      <c r="S195" s="1"/>
    </row>
    <row r="196" spans="13:19" ht="39.950000000000003" customHeight="1">
      <c r="M196" s="1"/>
      <c r="N196" s="1"/>
      <c r="O196" s="1"/>
      <c r="P196" s="1"/>
      <c r="Q196" s="1"/>
      <c r="R196" s="3"/>
      <c r="S196" s="1"/>
    </row>
    <row r="197" spans="13:19" ht="39.950000000000003" customHeight="1">
      <c r="M197" s="1"/>
      <c r="N197" s="1"/>
      <c r="O197" s="1"/>
      <c r="P197" s="1"/>
      <c r="Q197" s="1"/>
      <c r="R197" s="3"/>
      <c r="S197" s="1"/>
    </row>
    <row r="198" spans="13:19" ht="39.950000000000003" customHeight="1">
      <c r="M198" s="1"/>
      <c r="N198" s="1"/>
      <c r="O198" s="1"/>
      <c r="P198" s="1"/>
      <c r="Q198" s="1"/>
      <c r="R198" s="3"/>
      <c r="S198" s="1"/>
    </row>
    <row r="199" spans="13:19" ht="39.950000000000003" customHeight="1">
      <c r="M199" s="1"/>
      <c r="N199" s="1"/>
      <c r="O199" s="1"/>
      <c r="P199" s="1"/>
      <c r="Q199" s="1"/>
      <c r="R199" s="3"/>
      <c r="S199" s="1"/>
    </row>
    <row r="200" spans="13:19" ht="39.950000000000003" customHeight="1">
      <c r="M200" s="1"/>
      <c r="N200" s="1"/>
      <c r="O200" s="1"/>
      <c r="P200" s="1"/>
      <c r="Q200" s="1"/>
      <c r="R200" s="3"/>
      <c r="S200" s="1"/>
    </row>
    <row r="201" spans="13:19" ht="39.950000000000003" customHeight="1">
      <c r="M201" s="1"/>
      <c r="N201" s="1"/>
      <c r="O201" s="1"/>
      <c r="P201" s="1"/>
      <c r="Q201" s="1"/>
      <c r="R201" s="3"/>
      <c r="S201" s="1"/>
    </row>
    <row r="202" spans="13:19" ht="39.950000000000003" customHeight="1">
      <c r="M202" s="1"/>
      <c r="N202" s="1"/>
      <c r="O202" s="1"/>
      <c r="P202" s="1"/>
      <c r="Q202" s="1"/>
      <c r="R202" s="3"/>
      <c r="S202" s="1"/>
    </row>
    <row r="203" spans="13:19" ht="39.950000000000003" customHeight="1">
      <c r="M203" s="1"/>
      <c r="N203" s="1"/>
      <c r="O203" s="1"/>
      <c r="P203" s="1"/>
      <c r="Q203" s="1"/>
      <c r="R203" s="3"/>
      <c r="S203" s="1"/>
    </row>
    <row r="204" spans="13:19" ht="39.950000000000003" customHeight="1">
      <c r="M204" s="1"/>
      <c r="N204" s="1"/>
      <c r="O204" s="1"/>
      <c r="P204" s="1"/>
      <c r="Q204" s="1"/>
      <c r="R204" s="3"/>
      <c r="S204" s="1"/>
    </row>
    <row r="205" spans="13:19" ht="39.950000000000003" customHeight="1">
      <c r="M205" s="1"/>
      <c r="N205" s="1"/>
      <c r="O205" s="1"/>
      <c r="P205" s="1"/>
      <c r="Q205" s="1"/>
      <c r="R205" s="3"/>
      <c r="S205" s="1"/>
    </row>
    <row r="206" spans="13:19" ht="39.950000000000003" customHeight="1">
      <c r="M206" s="1"/>
      <c r="N206" s="1"/>
      <c r="O206" s="1"/>
      <c r="P206" s="1"/>
      <c r="Q206" s="1"/>
      <c r="R206" s="3"/>
      <c r="S206" s="1"/>
    </row>
    <row r="207" spans="13:19" ht="39.950000000000003" customHeight="1">
      <c r="M207" s="1"/>
      <c r="N207" s="1"/>
      <c r="O207" s="1"/>
      <c r="P207" s="1"/>
      <c r="Q207" s="1"/>
      <c r="R207" s="3"/>
      <c r="S207" s="1"/>
    </row>
    <row r="208" spans="13:19" ht="39.950000000000003" customHeight="1">
      <c r="M208" s="1"/>
      <c r="N208" s="1"/>
      <c r="O208" s="1"/>
      <c r="P208" s="1"/>
      <c r="Q208" s="1"/>
      <c r="R208" s="3"/>
      <c r="S208" s="1"/>
    </row>
    <row r="209" spans="13:19" ht="39.950000000000003" customHeight="1">
      <c r="M209" s="1"/>
      <c r="N209" s="1"/>
      <c r="O209" s="1"/>
      <c r="P209" s="1"/>
      <c r="Q209" s="1"/>
      <c r="R209" s="3"/>
      <c r="S209" s="1"/>
    </row>
    <row r="210" spans="13:19" ht="39.950000000000003" customHeight="1">
      <c r="M210" s="1"/>
      <c r="N210" s="1"/>
      <c r="O210" s="1"/>
      <c r="P210" s="1"/>
      <c r="Q210" s="1"/>
      <c r="R210" s="3"/>
      <c r="S210" s="1"/>
    </row>
    <row r="211" spans="13:19" ht="39.950000000000003" customHeight="1">
      <c r="M211" s="1"/>
      <c r="N211" s="1"/>
      <c r="O211" s="1"/>
      <c r="P211" s="1"/>
      <c r="Q211" s="1"/>
      <c r="R211" s="3"/>
      <c r="S211" s="1"/>
    </row>
    <row r="212" spans="13:19" ht="39.950000000000003" customHeight="1">
      <c r="M212" s="1"/>
      <c r="N212" s="1"/>
      <c r="O212" s="1"/>
      <c r="P212" s="1"/>
      <c r="Q212" s="1"/>
      <c r="R212" s="3"/>
      <c r="S212" s="1"/>
    </row>
    <row r="213" spans="13:19" ht="39.950000000000003" customHeight="1">
      <c r="M213" s="1"/>
      <c r="N213" s="1"/>
      <c r="O213" s="1"/>
      <c r="P213" s="1"/>
      <c r="Q213" s="1"/>
      <c r="R213" s="3"/>
      <c r="S213" s="1"/>
    </row>
    <row r="214" spans="13:19" ht="39.950000000000003" customHeight="1">
      <c r="M214" s="1"/>
      <c r="N214" s="1"/>
      <c r="O214" s="1"/>
      <c r="P214" s="1"/>
      <c r="Q214" s="1"/>
      <c r="R214" s="3"/>
      <c r="S214" s="1"/>
    </row>
    <row r="215" spans="13:19" ht="39.950000000000003" customHeight="1">
      <c r="M215" s="1"/>
      <c r="N215" s="1"/>
      <c r="O215" s="1"/>
      <c r="P215" s="1"/>
      <c r="Q215" s="1"/>
      <c r="R215" s="3"/>
      <c r="S215" s="1"/>
    </row>
    <row r="216" spans="13:19" ht="39.950000000000003" customHeight="1">
      <c r="M216" s="1"/>
      <c r="N216" s="1"/>
      <c r="O216" s="1"/>
      <c r="P216" s="1"/>
      <c r="Q216" s="1"/>
      <c r="R216" s="3"/>
      <c r="S216" s="1"/>
    </row>
    <row r="217" spans="13:19" ht="39.950000000000003" customHeight="1">
      <c r="M217" s="1"/>
      <c r="N217" s="1"/>
      <c r="O217" s="1"/>
      <c r="P217" s="1"/>
      <c r="Q217" s="1"/>
      <c r="R217" s="3"/>
      <c r="S217" s="1"/>
    </row>
    <row r="218" spans="13:19" ht="39.950000000000003" customHeight="1">
      <c r="M218" s="1"/>
      <c r="N218" s="1"/>
      <c r="O218" s="1"/>
      <c r="P218" s="1"/>
      <c r="Q218" s="1"/>
      <c r="R218" s="3"/>
      <c r="S218" s="1"/>
    </row>
    <row r="219" spans="13:19" ht="39.950000000000003" customHeight="1">
      <c r="M219" s="1"/>
      <c r="N219" s="1"/>
      <c r="O219" s="1"/>
      <c r="P219" s="1"/>
      <c r="Q219" s="1"/>
      <c r="R219" s="3"/>
      <c r="S219" s="1"/>
    </row>
    <row r="220" spans="13:19" ht="39.950000000000003" customHeight="1">
      <c r="M220" s="1"/>
      <c r="N220" s="1"/>
      <c r="O220" s="1"/>
      <c r="P220" s="1"/>
      <c r="Q220" s="1"/>
      <c r="R220" s="3"/>
      <c r="S220" s="1"/>
    </row>
    <row r="221" spans="13:19" ht="39.950000000000003" customHeight="1">
      <c r="M221" s="1"/>
      <c r="N221" s="1"/>
      <c r="O221" s="1"/>
      <c r="P221" s="1"/>
      <c r="Q221" s="1"/>
      <c r="R221" s="3"/>
      <c r="S221" s="1"/>
    </row>
    <row r="222" spans="13:19" ht="39.950000000000003" customHeight="1">
      <c r="M222" s="1"/>
      <c r="N222" s="1"/>
      <c r="O222" s="1"/>
      <c r="P222" s="1"/>
      <c r="Q222" s="1"/>
      <c r="R222" s="3"/>
      <c r="S222" s="1"/>
    </row>
    <row r="223" spans="13:19" ht="39.950000000000003" customHeight="1">
      <c r="M223" s="1"/>
      <c r="N223" s="1"/>
      <c r="O223" s="1"/>
      <c r="P223" s="1"/>
      <c r="Q223" s="1"/>
      <c r="R223" s="3"/>
      <c r="S223" s="1"/>
    </row>
    <row r="224" spans="13:19" ht="39.950000000000003" customHeight="1">
      <c r="M224" s="1"/>
      <c r="N224" s="1"/>
      <c r="O224" s="1"/>
      <c r="P224" s="1"/>
      <c r="Q224" s="1"/>
      <c r="R224" s="3"/>
      <c r="S224" s="1"/>
    </row>
    <row r="225" spans="13:19" ht="39.950000000000003" customHeight="1">
      <c r="M225" s="1"/>
      <c r="N225" s="1"/>
      <c r="O225" s="1"/>
      <c r="P225" s="1"/>
      <c r="Q225" s="1"/>
      <c r="R225" s="3"/>
      <c r="S225" s="1"/>
    </row>
    <row r="226" spans="13:19" ht="39.950000000000003" customHeight="1">
      <c r="M226" s="1"/>
      <c r="N226" s="1"/>
      <c r="O226" s="1"/>
      <c r="P226" s="1"/>
      <c r="Q226" s="1"/>
      <c r="R226" s="3"/>
      <c r="S226" s="1"/>
    </row>
    <row r="227" spans="13:19" ht="39.950000000000003" customHeight="1">
      <c r="M227" s="1"/>
      <c r="N227" s="1"/>
      <c r="O227" s="1"/>
      <c r="P227" s="1"/>
      <c r="Q227" s="1"/>
      <c r="R227" s="3"/>
      <c r="S227" s="1"/>
    </row>
    <row r="228" spans="13:19" ht="39.950000000000003" customHeight="1">
      <c r="M228" s="1"/>
      <c r="N228" s="1"/>
      <c r="O228" s="1"/>
      <c r="P228" s="1"/>
      <c r="Q228" s="1"/>
      <c r="R228" s="3"/>
      <c r="S228" s="1"/>
    </row>
    <row r="229" spans="13:19" ht="39.950000000000003" customHeight="1">
      <c r="M229" s="1"/>
      <c r="N229" s="1"/>
      <c r="O229" s="1"/>
      <c r="P229" s="1"/>
      <c r="Q229" s="1"/>
      <c r="R229" s="3"/>
      <c r="S229" s="1"/>
    </row>
    <row r="230" spans="13:19" ht="39.950000000000003" customHeight="1">
      <c r="M230" s="1"/>
      <c r="N230" s="1"/>
      <c r="O230" s="1"/>
      <c r="P230" s="1"/>
      <c r="Q230" s="1"/>
      <c r="R230" s="3"/>
      <c r="S230" s="1"/>
    </row>
    <row r="231" spans="13:19" ht="39.950000000000003" customHeight="1">
      <c r="M231" s="1"/>
      <c r="N231" s="1"/>
      <c r="O231" s="1"/>
      <c r="P231" s="1"/>
      <c r="Q231" s="1"/>
      <c r="R231" s="3"/>
      <c r="S231" s="1"/>
    </row>
    <row r="232" spans="13:19" ht="39.950000000000003" customHeight="1">
      <c r="M232" s="1"/>
      <c r="N232" s="1"/>
      <c r="O232" s="1"/>
      <c r="P232" s="1"/>
      <c r="Q232" s="1"/>
      <c r="R232" s="3"/>
      <c r="S232" s="1"/>
    </row>
  </sheetData>
  <autoFilter ref="A3:AF3"/>
  <mergeCells count="50">
    <mergeCell ref="G7:G11"/>
    <mergeCell ref="C12:D12"/>
    <mergeCell ref="A7:A11"/>
    <mergeCell ref="B7:B11"/>
    <mergeCell ref="C10:C11"/>
    <mergeCell ref="C8:C9"/>
    <mergeCell ref="D7:D11"/>
    <mergeCell ref="A4:A6"/>
    <mergeCell ref="N4:N6"/>
    <mergeCell ref="P4:P6"/>
    <mergeCell ref="I4:I6"/>
    <mergeCell ref="O4:O6"/>
    <mergeCell ref="A1:AF1"/>
    <mergeCell ref="A2:G2"/>
    <mergeCell ref="H2:L2"/>
    <mergeCell ref="T2:X2"/>
    <mergeCell ref="Y2:AC2"/>
    <mergeCell ref="M2:S2"/>
    <mergeCell ref="B4:B6"/>
    <mergeCell ref="F4:F6"/>
    <mergeCell ref="D4:D6"/>
    <mergeCell ref="AE7:AE11"/>
    <mergeCell ref="AF7:AF11"/>
    <mergeCell ref="I7:I11"/>
    <mergeCell ref="N7:N11"/>
    <mergeCell ref="O7:O11"/>
    <mergeCell ref="P7:P11"/>
    <mergeCell ref="M7:M11"/>
    <mergeCell ref="Y7:Y11"/>
    <mergeCell ref="AF4:AF6"/>
    <mergeCell ref="AE4:AE6"/>
    <mergeCell ref="AC4:AC6"/>
    <mergeCell ref="Y4:Y6"/>
    <mergeCell ref="E7:E11"/>
    <mergeCell ref="X10:X11"/>
    <mergeCell ref="G4:G6"/>
    <mergeCell ref="E4:E6"/>
    <mergeCell ref="M4:M6"/>
    <mergeCell ref="AD4:AD6"/>
    <mergeCell ref="J11:L11"/>
    <mergeCell ref="Q10:Q11"/>
    <mergeCell ref="R10:R11"/>
    <mergeCell ref="S10:S11"/>
    <mergeCell ref="T10:T11"/>
    <mergeCell ref="AC7:AC11"/>
    <mergeCell ref="AD7:AD11"/>
    <mergeCell ref="U10:U11"/>
    <mergeCell ref="V10:V11"/>
    <mergeCell ref="W10:W11"/>
    <mergeCell ref="F7:F11"/>
  </mergeCells>
  <phoneticPr fontId="1" type="noConversion"/>
  <pageMargins left="0.78740157499999996" right="0.78740157499999996" top="0.32" bottom="0.18" header="0.34" footer="0.49212598499999999"/>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Termo de Colaboração</vt:lpstr>
    </vt:vector>
  </TitlesOfParts>
  <Company>SUDESB</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cnunes</dc:creator>
  <cp:lastModifiedBy>ivanildes.souza</cp:lastModifiedBy>
  <cp:revision/>
  <dcterms:created xsi:type="dcterms:W3CDTF">2007-01-12T20:35:04Z</dcterms:created>
  <dcterms:modified xsi:type="dcterms:W3CDTF">2024-01-19T17:36:27Z</dcterms:modified>
</cp:coreProperties>
</file>